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" windowWidth="14389" windowHeight="10567" activeTab="0"/>
  </bookViews>
  <sheets>
    <sheet name="Sheet1" sheetId="1" r:id="rId1"/>
    <sheet name="Sheet2" sheetId="2" r:id="rId2"/>
    <sheet name="Sheet3" sheetId="3" r:id="rId3"/>
  </sheets>
  <definedNames>
    <definedName name="MH_NMV">'Sheet1'!$C$17</definedName>
    <definedName name="MH_TR">'Sheet1'!#REF!</definedName>
    <definedName name="MH_TV">'Sheet1'!#REF!</definedName>
    <definedName name="RS_TABLE">'Sheet1'!$L$5:$N$12</definedName>
  </definedNames>
  <calcPr fullCalcOnLoad="1"/>
</workbook>
</file>

<file path=xl/sharedStrings.xml><?xml version="1.0" encoding="utf-8"?>
<sst xmlns="http://schemas.openxmlformats.org/spreadsheetml/2006/main" count="57" uniqueCount="57">
  <si>
    <t>Merchant House Trade Cartel Revenue Comparisons</t>
  </si>
  <si>
    <t>This spreadsheet is intended to help a Merchant House decide on the amount of GP to</t>
  </si>
  <si>
    <t>be disbursed to a client whose trade is being carried in Cartel by the Merchant House.</t>
  </si>
  <si>
    <t>To this end, using this spreadsheet, you can calculate how much money the Open Nation</t>
  </si>
  <si>
    <t>would make from a route if they were doing it themselves, as opposed to how much the</t>
  </si>
  <si>
    <t>Merchant House makes.</t>
  </si>
  <si>
    <t>Merchant House Information</t>
  </si>
  <si>
    <t>MH National Market Value (NMV)</t>
  </si>
  <si>
    <t>Route No.</t>
  </si>
  <si>
    <t>MH eMSP</t>
  </si>
  <si>
    <t>Status</t>
  </si>
  <si>
    <t>Distance</t>
  </si>
  <si>
    <t>Duration</t>
  </si>
  <si>
    <t>TTV</t>
  </si>
  <si>
    <t>TP eMSP</t>
  </si>
  <si>
    <r>
      <t>Note:</t>
    </r>
    <r>
      <rPr>
        <sz val="9"/>
        <rFont val="Arial"/>
        <family val="2"/>
      </rPr>
      <t xml:space="preserve"> These calculations assume the Merchant Shipping points (MSP) of all parties</t>
    </r>
  </si>
  <si>
    <t>remain constant, which may not be the case in a specific instance.</t>
  </si>
  <si>
    <t>may not, in which case the amount of GP disbursed is a matter for even more negotiation.</t>
  </si>
  <si>
    <r>
      <t>Note:</t>
    </r>
    <r>
      <rPr>
        <sz val="9"/>
        <rFont val="Arial"/>
        <family val="2"/>
      </rPr>
      <t xml:space="preserve"> A Merchant House may also be able to open a trade route, where the Cartel Partner</t>
    </r>
  </si>
  <si>
    <t>Abbreviations</t>
  </si>
  <si>
    <t>MH = Merchant House</t>
  </si>
  <si>
    <t>TP = Trade Partner on the Route</t>
  </si>
  <si>
    <t>TR = Trade Range</t>
  </si>
  <si>
    <t>NMV = National Market Value</t>
  </si>
  <si>
    <t>RSM</t>
  </si>
  <si>
    <t>RSM = Route Status Modifier</t>
  </si>
  <si>
    <t>Delta</t>
  </si>
  <si>
    <t>Code</t>
  </si>
  <si>
    <t>NST</t>
  </si>
  <si>
    <t>Descript</t>
  </si>
  <si>
    <t>Normal</t>
  </si>
  <si>
    <t>Warfare</t>
  </si>
  <si>
    <t>WAR</t>
  </si>
  <si>
    <t>Blockade</t>
  </si>
  <si>
    <t>BST</t>
  </si>
  <si>
    <t>Route Status Table</t>
  </si>
  <si>
    <t>GP = Gold Points</t>
  </si>
  <si>
    <t>Delta = Difference</t>
  </si>
  <si>
    <t>Trade Partner (Cartel Partner)</t>
  </si>
  <si>
    <t>CP = Cartel Partner</t>
  </si>
  <si>
    <t>DM</t>
  </si>
  <si>
    <t>(CP NMV)</t>
  </si>
  <si>
    <t>(CP TV)</t>
  </si>
  <si>
    <t>ASM = Actual Shipping Modifier</t>
  </si>
  <si>
    <t>(CP GP)</t>
  </si>
  <si>
    <t>Intermediate Calculations</t>
  </si>
  <si>
    <t>Mod Cap</t>
  </si>
  <si>
    <t>Raw ASM</t>
  </si>
  <si>
    <t>Bounded ASM</t>
  </si>
  <si>
    <t>Raw DM</t>
  </si>
  <si>
    <t>CapOver</t>
  </si>
  <si>
    <t>Your GP</t>
  </si>
  <si>
    <r>
      <t>Note:</t>
    </r>
    <r>
      <rPr>
        <sz val="9"/>
        <rFont val="Arial"/>
        <family val="2"/>
      </rPr>
      <t xml:space="preserve"> Calculated fields colored light green.</t>
    </r>
  </si>
  <si>
    <t>Partner TV</t>
  </si>
  <si>
    <t>x</t>
  </si>
  <si>
    <r>
      <t>Note:</t>
    </r>
    <r>
      <rPr>
        <sz val="9"/>
        <rFont val="Arial"/>
        <family val="2"/>
      </rPr>
      <t xml:space="preserve"> Subtract (YearsPerTurn) from the Dur. Listed on your stat sheet for this Duration.</t>
    </r>
  </si>
  <si>
    <t>Test (for Test2)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</si>
</sst>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64" fontId="2" fillId="4" borderId="12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0.85546875" style="0" customWidth="1"/>
    <col min="2" max="2" width="24.28125" style="0" customWidth="1"/>
    <col min="3" max="3" width="7.28125" style="0" customWidth="1"/>
    <col min="4" max="4" width="5.8515625" style="0" customWidth="1"/>
    <col min="5" max="6" width="6.8515625" style="0" customWidth="1"/>
    <col min="7" max="7" width="7.57421875" style="0" customWidth="1"/>
    <col min="8" max="8" width="6.421875" style="0" customWidth="1"/>
    <col min="9" max="9" width="8.8515625" style="0" customWidth="1"/>
    <col min="10" max="10" width="7.421875" style="0" customWidth="1"/>
    <col min="11" max="11" width="7.7109375" style="0" customWidth="1"/>
    <col min="12" max="12" width="11.140625" style="0" customWidth="1"/>
    <col min="13" max="13" width="8.421875" style="0" customWidth="1"/>
    <col min="15" max="15" width="1.7109375" style="0" customWidth="1"/>
    <col min="21" max="21" width="10.8515625" style="0" customWidth="1"/>
  </cols>
  <sheetData>
    <row r="1" ht="4.5" customHeight="1"/>
    <row r="2" spans="2:14" ht="12.75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4.5" customHeight="1" thickBot="1"/>
    <row r="4" spans="2:14" ht="12.75">
      <c r="B4" s="2" t="s">
        <v>1</v>
      </c>
      <c r="I4" s="6" t="s">
        <v>19</v>
      </c>
      <c r="J4" s="7"/>
      <c r="K4" s="7"/>
      <c r="L4" s="11" t="s">
        <v>35</v>
      </c>
      <c r="M4" s="7"/>
      <c r="N4" s="8"/>
    </row>
    <row r="5" spans="2:14" ht="12.75">
      <c r="B5" s="2" t="s">
        <v>2</v>
      </c>
      <c r="I5" s="4" t="s">
        <v>20</v>
      </c>
      <c r="J5" s="12"/>
      <c r="K5" s="12"/>
      <c r="L5" s="14" t="s">
        <v>29</v>
      </c>
      <c r="M5" s="15" t="s">
        <v>27</v>
      </c>
      <c r="N5" s="18" t="s">
        <v>24</v>
      </c>
    </row>
    <row r="6" spans="2:14" ht="12.75">
      <c r="B6" s="2" t="s">
        <v>3</v>
      </c>
      <c r="I6" s="4" t="s">
        <v>21</v>
      </c>
      <c r="J6" s="12"/>
      <c r="K6" s="12"/>
      <c r="L6" s="4" t="s">
        <v>30</v>
      </c>
      <c r="M6" s="16" t="s">
        <v>28</v>
      </c>
      <c r="N6" s="19">
        <v>1</v>
      </c>
    </row>
    <row r="7" spans="2:14" ht="12.75">
      <c r="B7" s="2" t="s">
        <v>4</v>
      </c>
      <c r="I7" s="4" t="s">
        <v>22</v>
      </c>
      <c r="J7" s="12"/>
      <c r="K7" s="12"/>
      <c r="L7" s="4" t="s">
        <v>31</v>
      </c>
      <c r="M7" s="16" t="s">
        <v>32</v>
      </c>
      <c r="N7" s="19">
        <v>0.1</v>
      </c>
    </row>
    <row r="8" spans="2:14" ht="12.75" thickBot="1">
      <c r="B8" s="2" t="s">
        <v>5</v>
      </c>
      <c r="I8" s="4" t="s">
        <v>23</v>
      </c>
      <c r="J8" s="12"/>
      <c r="K8" s="12"/>
      <c r="L8" s="5" t="s">
        <v>33</v>
      </c>
      <c r="M8" s="17" t="s">
        <v>34</v>
      </c>
      <c r="N8" s="20">
        <v>0.5</v>
      </c>
    </row>
    <row r="9" spans="2:14" ht="12.75">
      <c r="B9" s="3" t="s">
        <v>15</v>
      </c>
      <c r="I9" s="4" t="s">
        <v>25</v>
      </c>
      <c r="J9" s="12"/>
      <c r="K9" s="12"/>
      <c r="L9" s="12"/>
      <c r="M9" s="16"/>
      <c r="N9" s="19"/>
    </row>
    <row r="10" spans="2:14" ht="12.75">
      <c r="B10" s="2" t="s">
        <v>16</v>
      </c>
      <c r="I10" s="4" t="s">
        <v>36</v>
      </c>
      <c r="J10" s="12"/>
      <c r="K10" s="12"/>
      <c r="L10" s="12"/>
      <c r="M10" s="16"/>
      <c r="N10" s="19"/>
    </row>
    <row r="11" spans="2:14" ht="12.75">
      <c r="B11" s="3" t="s">
        <v>18</v>
      </c>
      <c r="I11" s="4" t="s">
        <v>37</v>
      </c>
      <c r="J11" s="12"/>
      <c r="K11" s="12"/>
      <c r="L11" s="12"/>
      <c r="M11" s="16"/>
      <c r="N11" s="19"/>
    </row>
    <row r="12" spans="2:14" ht="12.75">
      <c r="B12" s="2" t="s">
        <v>17</v>
      </c>
      <c r="I12" s="4" t="s">
        <v>39</v>
      </c>
      <c r="J12" s="12"/>
      <c r="K12" s="12"/>
      <c r="L12" s="12"/>
      <c r="M12" s="16"/>
      <c r="N12" s="19"/>
    </row>
    <row r="13" spans="2:14" ht="12.75" thickBot="1">
      <c r="B13" s="3" t="s">
        <v>55</v>
      </c>
      <c r="I13" s="5" t="s">
        <v>43</v>
      </c>
      <c r="J13" s="13"/>
      <c r="K13" s="13"/>
      <c r="L13" s="13"/>
      <c r="M13" s="17"/>
      <c r="N13" s="20"/>
    </row>
    <row r="14" ht="4.5" customHeight="1"/>
    <row r="15" spans="2:14" ht="12.75">
      <c r="B15" s="9" t="s">
        <v>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ht="4.5" customHeight="1" thickBot="1"/>
    <row r="17" spans="2:20" ht="13.5" thickBot="1" thickTop="1">
      <c r="B17" s="2" t="s">
        <v>7</v>
      </c>
      <c r="C17" s="37">
        <v>0.2</v>
      </c>
      <c r="D17" s="2"/>
      <c r="E17" s="2"/>
      <c r="F17" s="2"/>
      <c r="G17" s="2"/>
      <c r="H17" s="2"/>
      <c r="I17" s="2"/>
      <c r="J17" s="3" t="s">
        <v>52</v>
      </c>
      <c r="K17" s="2"/>
      <c r="L17" s="2"/>
      <c r="M17" s="2"/>
      <c r="N17" s="2"/>
      <c r="P17" s="1" t="s">
        <v>45</v>
      </c>
      <c r="Q17" s="1"/>
      <c r="R17" s="1"/>
      <c r="S17" s="1"/>
      <c r="T17" s="1"/>
    </row>
    <row r="18" ht="4.5" customHeight="1" thickTop="1"/>
    <row r="19" spans="2:22" ht="12.75" thickBot="1">
      <c r="B19" s="21" t="s">
        <v>38</v>
      </c>
      <c r="C19" s="22" t="s">
        <v>8</v>
      </c>
      <c r="D19" s="22" t="s">
        <v>10</v>
      </c>
      <c r="E19" s="22" t="s">
        <v>11</v>
      </c>
      <c r="F19" s="22" t="s">
        <v>12</v>
      </c>
      <c r="G19" s="22" t="s">
        <v>9</v>
      </c>
      <c r="H19" s="22" t="s">
        <v>42</v>
      </c>
      <c r="I19" s="22" t="s">
        <v>41</v>
      </c>
      <c r="J19" s="22" t="s">
        <v>14</v>
      </c>
      <c r="K19" s="22" t="s">
        <v>13</v>
      </c>
      <c r="L19" s="23" t="s">
        <v>51</v>
      </c>
      <c r="M19" s="23" t="s">
        <v>44</v>
      </c>
      <c r="N19" s="27" t="s">
        <v>26</v>
      </c>
      <c r="P19" s="31" t="s">
        <v>49</v>
      </c>
      <c r="Q19" s="22" t="s">
        <v>40</v>
      </c>
      <c r="R19" s="31" t="s">
        <v>50</v>
      </c>
      <c r="S19" s="31" t="s">
        <v>46</v>
      </c>
      <c r="T19" s="31" t="s">
        <v>47</v>
      </c>
      <c r="U19" s="31" t="s">
        <v>48</v>
      </c>
      <c r="V19" s="31" t="s">
        <v>53</v>
      </c>
    </row>
    <row r="20" spans="2:22" ht="12.75" thickBot="1">
      <c r="B20" s="24" t="s">
        <v>56</v>
      </c>
      <c r="C20" s="25" t="s">
        <v>54</v>
      </c>
      <c r="D20" s="32">
        <v>1</v>
      </c>
      <c r="E20" s="28">
        <v>10</v>
      </c>
      <c r="F20" s="28">
        <v>100</v>
      </c>
      <c r="G20" s="28">
        <v>15</v>
      </c>
      <c r="H20" s="28">
        <v>15</v>
      </c>
      <c r="I20" s="36">
        <v>0.1</v>
      </c>
      <c r="J20" s="28">
        <v>15</v>
      </c>
      <c r="K20" s="28">
        <v>30</v>
      </c>
      <c r="L20" s="26">
        <f>ROUND(H20*V20*MH_NMV*Q20*D20*U20,1)</f>
        <v>33.8</v>
      </c>
      <c r="M20" s="26">
        <f>ROUND(H20*(K20-H20)*I20*Q20*D20*U20,1)</f>
        <v>16.9</v>
      </c>
      <c r="N20" s="30">
        <f>L20-M20</f>
        <v>16.9</v>
      </c>
      <c r="P20" s="34">
        <f>SQRT(F20/100)</f>
        <v>1</v>
      </c>
      <c r="Q20" s="35">
        <f>IF(P20&gt;1.2,1.2,IF(P20&lt;0.5,0.5,P20))</f>
        <v>1</v>
      </c>
      <c r="R20" s="29">
        <f>(G20+J20)-K20</f>
        <v>0</v>
      </c>
      <c r="S20" s="29">
        <f>IF(R20&lt;0,K20,K20+R20)</f>
        <v>30</v>
      </c>
      <c r="T20" s="33">
        <f>(G20+(J20/2))/K20</f>
        <v>0.75</v>
      </c>
      <c r="U20" s="33">
        <f>IF(T20&gt;1,1,IF(T20&lt;0,0,T20))</f>
        <v>0.75</v>
      </c>
      <c r="V20" s="34">
        <f>K20-H20</f>
        <v>15</v>
      </c>
    </row>
    <row r="21" spans="2:22" ht="12.75" thickBot="1">
      <c r="B21" s="24"/>
      <c r="C21" s="25"/>
      <c r="D21" s="32"/>
      <c r="E21" s="28"/>
      <c r="F21" s="28"/>
      <c r="G21" s="28"/>
      <c r="H21" s="28"/>
      <c r="I21" s="36"/>
      <c r="J21" s="28"/>
      <c r="K21" s="28"/>
      <c r="L21" s="26" t="e">
        <f>ROUND(H21*V21*MH_NMV*Q21*D21*U21,1)</f>
        <v>#DIV/0!</v>
      </c>
      <c r="M21" s="26" t="e">
        <f>ROUND(H21*(K21-H21)*I21*Q21*D21*U21,1)</f>
        <v>#DIV/0!</v>
      </c>
      <c r="N21" s="30" t="e">
        <f>L21-M21</f>
        <v>#DIV/0!</v>
      </c>
      <c r="P21" s="34">
        <f>SQRT(F21/100)</f>
        <v>0</v>
      </c>
      <c r="Q21" s="35">
        <f aca="true" t="shared" si="0" ref="Q21:Q41">IF(P21&gt;1.2,1.2,IF(P21&lt;0.5,0.5,P21))</f>
        <v>0.5</v>
      </c>
      <c r="R21" s="29">
        <f>(G21+J21)-K21</f>
        <v>0</v>
      </c>
      <c r="S21" s="29">
        <f>IF(R21&lt;0,K21,K21+R21)</f>
        <v>0</v>
      </c>
      <c r="T21" s="33" t="e">
        <f>(G21+(J21/2))/K21</f>
        <v>#DIV/0!</v>
      </c>
      <c r="U21" s="33" t="e">
        <f aca="true" t="shared" si="1" ref="U21:U41">IF(T21&gt;1,1,IF(T21&lt;0,0,T21))</f>
        <v>#DIV/0!</v>
      </c>
      <c r="V21" s="34">
        <f>K21-H21</f>
        <v>0</v>
      </c>
    </row>
    <row r="22" spans="2:22" ht="12.75" thickBot="1">
      <c r="B22" s="24"/>
      <c r="C22" s="25"/>
      <c r="D22" s="32"/>
      <c r="E22" s="28"/>
      <c r="F22" s="28"/>
      <c r="G22" s="28"/>
      <c r="H22" s="28"/>
      <c r="I22" s="36"/>
      <c r="J22" s="28"/>
      <c r="K22" s="28"/>
      <c r="L22" s="26" t="e">
        <f>ROUND(H22*V22*MH_NMV*Q22*D22*U22,1)</f>
        <v>#DIV/0!</v>
      </c>
      <c r="M22" s="26" t="e">
        <f>ROUND(H22*(K22-H22)*I22*Q22*D22*U22,1)</f>
        <v>#DIV/0!</v>
      </c>
      <c r="N22" s="30" t="e">
        <f>L22-M22</f>
        <v>#DIV/0!</v>
      </c>
      <c r="P22" s="34">
        <f>SQRT(F22/100)</f>
        <v>0</v>
      </c>
      <c r="Q22" s="35">
        <f t="shared" si="0"/>
        <v>0.5</v>
      </c>
      <c r="R22" s="29">
        <f>(G22+J22)-K22</f>
        <v>0</v>
      </c>
      <c r="S22" s="29">
        <f>IF(R22&lt;0,K22,K22+R22)</f>
        <v>0</v>
      </c>
      <c r="T22" s="33" t="e">
        <f>(G22+(J22/2))/K22</f>
        <v>#DIV/0!</v>
      </c>
      <c r="U22" s="33" t="e">
        <f t="shared" si="1"/>
        <v>#DIV/0!</v>
      </c>
      <c r="V22" s="34">
        <f>K22-H22</f>
        <v>0</v>
      </c>
    </row>
    <row r="23" spans="2:22" ht="12.75" thickBot="1">
      <c r="B23" s="24"/>
      <c r="C23" s="25"/>
      <c r="D23" s="32"/>
      <c r="E23" s="28"/>
      <c r="F23" s="28"/>
      <c r="G23" s="28"/>
      <c r="H23" s="28"/>
      <c r="I23" s="36"/>
      <c r="J23" s="28"/>
      <c r="K23" s="28"/>
      <c r="L23" s="26" t="e">
        <f>ROUND(H23*V23*MH_NMV*Q23*D23*U23,1)</f>
        <v>#DIV/0!</v>
      </c>
      <c r="M23" s="26" t="e">
        <f>ROUND(H23*(K23-H23)*I23*Q23*D23*U23,1)</f>
        <v>#DIV/0!</v>
      </c>
      <c r="N23" s="30" t="e">
        <f aca="true" t="shared" si="2" ref="N23:N41">L23-M23</f>
        <v>#DIV/0!</v>
      </c>
      <c r="P23" s="34">
        <f aca="true" t="shared" si="3" ref="P23:P41">SQRT(F23/100)</f>
        <v>0</v>
      </c>
      <c r="Q23" s="35">
        <f t="shared" si="0"/>
        <v>0.5</v>
      </c>
      <c r="R23" s="29">
        <f>(G23+J23)-K23</f>
        <v>0</v>
      </c>
      <c r="S23" s="29">
        <f aca="true" t="shared" si="4" ref="S23:S41">IF(R23&lt;0,K23,K23+R23)</f>
        <v>0</v>
      </c>
      <c r="T23" s="33" t="e">
        <f>(G23+(J23/2))/K23</f>
        <v>#DIV/0!</v>
      </c>
      <c r="U23" s="33" t="e">
        <f t="shared" si="1"/>
        <v>#DIV/0!</v>
      </c>
      <c r="V23" s="34">
        <f>K23-H23</f>
        <v>0</v>
      </c>
    </row>
    <row r="24" spans="2:22" ht="12.75" thickBot="1">
      <c r="B24" s="24"/>
      <c r="C24" s="25"/>
      <c r="D24" s="32"/>
      <c r="E24" s="28"/>
      <c r="F24" s="28"/>
      <c r="G24" s="28"/>
      <c r="H24" s="28"/>
      <c r="I24" s="36"/>
      <c r="J24" s="28"/>
      <c r="K24" s="28"/>
      <c r="L24" s="26" t="e">
        <f>ROUND(H24*V24*MH_NMV*Q24*D24*U24,1)</f>
        <v>#DIV/0!</v>
      </c>
      <c r="M24" s="26" t="e">
        <f>ROUND(H24*(K24-H24)*I24*Q24*D24*U24,1)</f>
        <v>#DIV/0!</v>
      </c>
      <c r="N24" s="30" t="e">
        <f t="shared" si="2"/>
        <v>#DIV/0!</v>
      </c>
      <c r="P24" s="34">
        <f t="shared" si="3"/>
        <v>0</v>
      </c>
      <c r="Q24" s="35">
        <f t="shared" si="0"/>
        <v>0.5</v>
      </c>
      <c r="R24" s="29">
        <f>(G24+J24)-K24</f>
        <v>0</v>
      </c>
      <c r="S24" s="29">
        <f t="shared" si="4"/>
        <v>0</v>
      </c>
      <c r="T24" s="33" t="e">
        <f>(G24+(J24/2))/K24</f>
        <v>#DIV/0!</v>
      </c>
      <c r="U24" s="33" t="e">
        <f t="shared" si="1"/>
        <v>#DIV/0!</v>
      </c>
      <c r="V24" s="34">
        <f>K24-H24</f>
        <v>0</v>
      </c>
    </row>
    <row r="25" spans="2:22" ht="12.75" thickBot="1">
      <c r="B25" s="24"/>
      <c r="C25" s="25"/>
      <c r="D25" s="32"/>
      <c r="E25" s="28"/>
      <c r="F25" s="28"/>
      <c r="G25" s="28"/>
      <c r="H25" s="28"/>
      <c r="I25" s="36"/>
      <c r="J25" s="28"/>
      <c r="K25" s="28"/>
      <c r="L25" s="26" t="e">
        <f>ROUND(H25*V25*MH_NMV*Q25*D25*U25,1)</f>
        <v>#DIV/0!</v>
      </c>
      <c r="M25" s="26" t="e">
        <f>ROUND(H25*(K25-H25)*I25*Q25*D25*U25,1)</f>
        <v>#DIV/0!</v>
      </c>
      <c r="N25" s="30" t="e">
        <f t="shared" si="2"/>
        <v>#DIV/0!</v>
      </c>
      <c r="P25" s="34">
        <f t="shared" si="3"/>
        <v>0</v>
      </c>
      <c r="Q25" s="35">
        <f t="shared" si="0"/>
        <v>0.5</v>
      </c>
      <c r="R25" s="29">
        <f>(G25+J25)-K25</f>
        <v>0</v>
      </c>
      <c r="S25" s="29">
        <f t="shared" si="4"/>
        <v>0</v>
      </c>
      <c r="T25" s="33" t="e">
        <f>(G25+(J25/2))/K25</f>
        <v>#DIV/0!</v>
      </c>
      <c r="U25" s="33" t="e">
        <f t="shared" si="1"/>
        <v>#DIV/0!</v>
      </c>
      <c r="V25" s="34">
        <f>K25-H25</f>
        <v>0</v>
      </c>
    </row>
    <row r="26" spans="2:22" ht="12.75" thickBot="1">
      <c r="B26" s="24"/>
      <c r="C26" s="25"/>
      <c r="D26" s="32"/>
      <c r="E26" s="28"/>
      <c r="F26" s="28"/>
      <c r="G26" s="28"/>
      <c r="H26" s="28"/>
      <c r="I26" s="36"/>
      <c r="J26" s="28"/>
      <c r="K26" s="28"/>
      <c r="L26" s="26" t="e">
        <f>ROUND(H26*V26*MH_NMV*Q26*D26*U26,1)</f>
        <v>#DIV/0!</v>
      </c>
      <c r="M26" s="26" t="e">
        <f>ROUND(H26*(K26-H26)*I26*Q26*D26*U26,1)</f>
        <v>#DIV/0!</v>
      </c>
      <c r="N26" s="30" t="e">
        <f t="shared" si="2"/>
        <v>#DIV/0!</v>
      </c>
      <c r="P26" s="34">
        <f t="shared" si="3"/>
        <v>0</v>
      </c>
      <c r="Q26" s="35">
        <f t="shared" si="0"/>
        <v>0.5</v>
      </c>
      <c r="R26" s="29">
        <f>(G26+J26)-K26</f>
        <v>0</v>
      </c>
      <c r="S26" s="29">
        <f t="shared" si="4"/>
        <v>0</v>
      </c>
      <c r="T26" s="33" t="e">
        <f>(G26+(J26/2))/K26</f>
        <v>#DIV/0!</v>
      </c>
      <c r="U26" s="33" t="e">
        <f t="shared" si="1"/>
        <v>#DIV/0!</v>
      </c>
      <c r="V26" s="34">
        <f>K26-H26</f>
        <v>0</v>
      </c>
    </row>
    <row r="27" spans="2:22" ht="12.75" thickBot="1">
      <c r="B27" s="24"/>
      <c r="C27" s="25"/>
      <c r="D27" s="32"/>
      <c r="E27" s="28"/>
      <c r="F27" s="28"/>
      <c r="G27" s="28"/>
      <c r="H27" s="28"/>
      <c r="I27" s="36"/>
      <c r="J27" s="28"/>
      <c r="K27" s="28"/>
      <c r="L27" s="26" t="e">
        <f>ROUND(H27*V27*MH_NMV*Q27*D27*U27,1)</f>
        <v>#DIV/0!</v>
      </c>
      <c r="M27" s="26" t="e">
        <f>ROUND(H27*(K27-H27)*I27*Q27*D27*U27,1)</f>
        <v>#DIV/0!</v>
      </c>
      <c r="N27" s="30" t="e">
        <f t="shared" si="2"/>
        <v>#DIV/0!</v>
      </c>
      <c r="P27" s="34">
        <f t="shared" si="3"/>
        <v>0</v>
      </c>
      <c r="Q27" s="35">
        <f t="shared" si="0"/>
        <v>0.5</v>
      </c>
      <c r="R27" s="29">
        <f>(G27+J27)-K27</f>
        <v>0</v>
      </c>
      <c r="S27" s="29">
        <f t="shared" si="4"/>
        <v>0</v>
      </c>
      <c r="T27" s="33" t="e">
        <f>(G27+(J27/2))/K27</f>
        <v>#DIV/0!</v>
      </c>
      <c r="U27" s="33" t="e">
        <f t="shared" si="1"/>
        <v>#DIV/0!</v>
      </c>
      <c r="V27" s="34">
        <f>K27-H27</f>
        <v>0</v>
      </c>
    </row>
    <row r="28" spans="2:22" ht="12.75" thickBot="1">
      <c r="B28" s="24"/>
      <c r="C28" s="25"/>
      <c r="D28" s="32"/>
      <c r="E28" s="28"/>
      <c r="F28" s="28"/>
      <c r="G28" s="28"/>
      <c r="H28" s="28"/>
      <c r="I28" s="36"/>
      <c r="J28" s="28"/>
      <c r="K28" s="28"/>
      <c r="L28" s="26" t="e">
        <f>ROUND(H28*V28*MH_NMV*Q28*D28*U28,1)</f>
        <v>#DIV/0!</v>
      </c>
      <c r="M28" s="26" t="e">
        <f>ROUND(H28*(K28-H28)*I28*Q28*D28*U28,1)</f>
        <v>#DIV/0!</v>
      </c>
      <c r="N28" s="30" t="e">
        <f t="shared" si="2"/>
        <v>#DIV/0!</v>
      </c>
      <c r="P28" s="34">
        <f t="shared" si="3"/>
        <v>0</v>
      </c>
      <c r="Q28" s="35">
        <f t="shared" si="0"/>
        <v>0.5</v>
      </c>
      <c r="R28" s="29">
        <f>(G28+J28)-K28</f>
        <v>0</v>
      </c>
      <c r="S28" s="29">
        <f t="shared" si="4"/>
        <v>0</v>
      </c>
      <c r="T28" s="33" t="e">
        <f>(G28+(J28/2))/K28</f>
        <v>#DIV/0!</v>
      </c>
      <c r="U28" s="33" t="e">
        <f t="shared" si="1"/>
        <v>#DIV/0!</v>
      </c>
      <c r="V28" s="34">
        <f>K28-H28</f>
        <v>0</v>
      </c>
    </row>
    <row r="29" spans="2:22" ht="12.75" thickBot="1">
      <c r="B29" s="24"/>
      <c r="C29" s="25"/>
      <c r="D29" s="32"/>
      <c r="E29" s="28"/>
      <c r="F29" s="28"/>
      <c r="G29" s="28"/>
      <c r="H29" s="28"/>
      <c r="I29" s="36"/>
      <c r="J29" s="28"/>
      <c r="K29" s="28"/>
      <c r="L29" s="26" t="e">
        <f>ROUND(H29*V29*MH_NMV*Q29*D29*U29,1)</f>
        <v>#DIV/0!</v>
      </c>
      <c r="M29" s="26" t="e">
        <f>ROUND(H29*(K29-H29)*I29*Q29*D29*U29,1)</f>
        <v>#DIV/0!</v>
      </c>
      <c r="N29" s="30" t="e">
        <f t="shared" si="2"/>
        <v>#DIV/0!</v>
      </c>
      <c r="P29" s="34">
        <f t="shared" si="3"/>
        <v>0</v>
      </c>
      <c r="Q29" s="35">
        <f t="shared" si="0"/>
        <v>0.5</v>
      </c>
      <c r="R29" s="29">
        <f>(G29+J29)-K29</f>
        <v>0</v>
      </c>
      <c r="S29" s="29">
        <f t="shared" si="4"/>
        <v>0</v>
      </c>
      <c r="T29" s="33" t="e">
        <f>(G29+(J29/2))/K29</f>
        <v>#DIV/0!</v>
      </c>
      <c r="U29" s="33" t="e">
        <f t="shared" si="1"/>
        <v>#DIV/0!</v>
      </c>
      <c r="V29" s="34">
        <f>K29-H29</f>
        <v>0</v>
      </c>
    </row>
    <row r="30" spans="2:22" ht="12.75" thickBot="1">
      <c r="B30" s="24"/>
      <c r="C30" s="25"/>
      <c r="D30" s="32"/>
      <c r="E30" s="28"/>
      <c r="F30" s="28"/>
      <c r="G30" s="28"/>
      <c r="H30" s="28"/>
      <c r="I30" s="36"/>
      <c r="J30" s="28"/>
      <c r="K30" s="28"/>
      <c r="L30" s="26" t="e">
        <f>ROUND(H30*V30*MH_NMV*Q30*D30*U30,1)</f>
        <v>#DIV/0!</v>
      </c>
      <c r="M30" s="26" t="e">
        <f>ROUND(H30*(K30-H30)*I30*Q30*D30*U30,1)</f>
        <v>#DIV/0!</v>
      </c>
      <c r="N30" s="30" t="e">
        <f t="shared" si="2"/>
        <v>#DIV/0!</v>
      </c>
      <c r="P30" s="34">
        <f t="shared" si="3"/>
        <v>0</v>
      </c>
      <c r="Q30" s="35">
        <f t="shared" si="0"/>
        <v>0.5</v>
      </c>
      <c r="R30" s="29">
        <f>(G30+J30)-K30</f>
        <v>0</v>
      </c>
      <c r="S30" s="29">
        <f t="shared" si="4"/>
        <v>0</v>
      </c>
      <c r="T30" s="33" t="e">
        <f>(G30+(J30/2))/K30</f>
        <v>#DIV/0!</v>
      </c>
      <c r="U30" s="33" t="e">
        <f t="shared" si="1"/>
        <v>#DIV/0!</v>
      </c>
      <c r="V30" s="34">
        <f>K30-H30</f>
        <v>0</v>
      </c>
    </row>
    <row r="31" spans="2:22" ht="12.75" thickBot="1">
      <c r="B31" s="24"/>
      <c r="C31" s="25"/>
      <c r="D31" s="32"/>
      <c r="E31" s="28"/>
      <c r="F31" s="28"/>
      <c r="G31" s="28"/>
      <c r="H31" s="28"/>
      <c r="I31" s="36"/>
      <c r="J31" s="28"/>
      <c r="K31" s="28"/>
      <c r="L31" s="26" t="e">
        <f>ROUND(H31*V31*MH_NMV*Q31*D31*U31,1)</f>
        <v>#DIV/0!</v>
      </c>
      <c r="M31" s="26" t="e">
        <f>ROUND(H31*(K31-H31)*I31*Q31*D31*U31,1)</f>
        <v>#DIV/0!</v>
      </c>
      <c r="N31" s="30" t="e">
        <f t="shared" si="2"/>
        <v>#DIV/0!</v>
      </c>
      <c r="P31" s="34">
        <f t="shared" si="3"/>
        <v>0</v>
      </c>
      <c r="Q31" s="35">
        <f t="shared" si="0"/>
        <v>0.5</v>
      </c>
      <c r="R31" s="29">
        <f>(G31+J31)-K31</f>
        <v>0</v>
      </c>
      <c r="S31" s="29">
        <f t="shared" si="4"/>
        <v>0</v>
      </c>
      <c r="T31" s="33" t="e">
        <f>(G31+(J31/2))/K31</f>
        <v>#DIV/0!</v>
      </c>
      <c r="U31" s="33" t="e">
        <f t="shared" si="1"/>
        <v>#DIV/0!</v>
      </c>
      <c r="V31" s="34">
        <f>K31-H31</f>
        <v>0</v>
      </c>
    </row>
    <row r="32" spans="2:22" ht="12.75" thickBot="1">
      <c r="B32" s="24"/>
      <c r="C32" s="25"/>
      <c r="D32" s="32"/>
      <c r="E32" s="28"/>
      <c r="F32" s="28"/>
      <c r="G32" s="28"/>
      <c r="H32" s="28"/>
      <c r="I32" s="36"/>
      <c r="J32" s="28"/>
      <c r="K32" s="28"/>
      <c r="L32" s="26" t="e">
        <f>ROUND(H32*V32*MH_NMV*Q32*D32*U32,1)</f>
        <v>#DIV/0!</v>
      </c>
      <c r="M32" s="26" t="e">
        <f>ROUND(H32*(K32-H32)*I32*Q32*D32*U32,1)</f>
        <v>#DIV/0!</v>
      </c>
      <c r="N32" s="30" t="e">
        <f t="shared" si="2"/>
        <v>#DIV/0!</v>
      </c>
      <c r="P32" s="34">
        <f t="shared" si="3"/>
        <v>0</v>
      </c>
      <c r="Q32" s="35">
        <f t="shared" si="0"/>
        <v>0.5</v>
      </c>
      <c r="R32" s="29">
        <f>(G32+J32)-K32</f>
        <v>0</v>
      </c>
      <c r="S32" s="29">
        <f t="shared" si="4"/>
        <v>0</v>
      </c>
      <c r="T32" s="33" t="e">
        <f>(G32+(J32/2))/K32</f>
        <v>#DIV/0!</v>
      </c>
      <c r="U32" s="33" t="e">
        <f t="shared" si="1"/>
        <v>#DIV/0!</v>
      </c>
      <c r="V32" s="34">
        <f>K32-H32</f>
        <v>0</v>
      </c>
    </row>
    <row r="33" spans="2:22" ht="12.75" thickBot="1">
      <c r="B33" s="24"/>
      <c r="C33" s="25"/>
      <c r="D33" s="32"/>
      <c r="E33" s="28"/>
      <c r="F33" s="28"/>
      <c r="G33" s="28"/>
      <c r="H33" s="28"/>
      <c r="I33" s="36"/>
      <c r="J33" s="28"/>
      <c r="K33" s="28"/>
      <c r="L33" s="26" t="e">
        <f>ROUND(H33*V33*MH_NMV*Q33*D33*U33,1)</f>
        <v>#DIV/0!</v>
      </c>
      <c r="M33" s="26" t="e">
        <f>ROUND(H33*(K33-H33)*I33*Q33*D33*U33,1)</f>
        <v>#DIV/0!</v>
      </c>
      <c r="N33" s="30" t="e">
        <f t="shared" si="2"/>
        <v>#DIV/0!</v>
      </c>
      <c r="P33" s="34">
        <f t="shared" si="3"/>
        <v>0</v>
      </c>
      <c r="Q33" s="35">
        <f t="shared" si="0"/>
        <v>0.5</v>
      </c>
      <c r="R33" s="29">
        <f>(G33+J33)-K33</f>
        <v>0</v>
      </c>
      <c r="S33" s="29">
        <f t="shared" si="4"/>
        <v>0</v>
      </c>
      <c r="T33" s="33" t="e">
        <f>(G33+(J33/2))/K33</f>
        <v>#DIV/0!</v>
      </c>
      <c r="U33" s="33" t="e">
        <f t="shared" si="1"/>
        <v>#DIV/0!</v>
      </c>
      <c r="V33" s="34">
        <f>K33-H33</f>
        <v>0</v>
      </c>
    </row>
    <row r="34" spans="2:22" ht="12.75" thickBot="1">
      <c r="B34" s="24"/>
      <c r="C34" s="25"/>
      <c r="D34" s="32"/>
      <c r="E34" s="28"/>
      <c r="F34" s="28"/>
      <c r="G34" s="28"/>
      <c r="H34" s="28"/>
      <c r="I34" s="36"/>
      <c r="J34" s="28"/>
      <c r="K34" s="28"/>
      <c r="L34" s="26" t="e">
        <f>ROUND(H34*V34*MH_NMV*Q34*D34*U34,1)</f>
        <v>#DIV/0!</v>
      </c>
      <c r="M34" s="26" t="e">
        <f>ROUND(H34*(K34-H34)*I34*Q34*D34*U34,1)</f>
        <v>#DIV/0!</v>
      </c>
      <c r="N34" s="30" t="e">
        <f t="shared" si="2"/>
        <v>#DIV/0!</v>
      </c>
      <c r="P34" s="34">
        <f t="shared" si="3"/>
        <v>0</v>
      </c>
      <c r="Q34" s="35">
        <f t="shared" si="0"/>
        <v>0.5</v>
      </c>
      <c r="R34" s="29">
        <f>(G34+J34)-K34</f>
        <v>0</v>
      </c>
      <c r="S34" s="29">
        <f t="shared" si="4"/>
        <v>0</v>
      </c>
      <c r="T34" s="33" t="e">
        <f>(G34+(J34/2))/K34</f>
        <v>#DIV/0!</v>
      </c>
      <c r="U34" s="33" t="e">
        <f t="shared" si="1"/>
        <v>#DIV/0!</v>
      </c>
      <c r="V34" s="34">
        <f>K34-H34</f>
        <v>0</v>
      </c>
    </row>
    <row r="35" spans="2:22" ht="12.75" thickBot="1">
      <c r="B35" s="24"/>
      <c r="C35" s="25"/>
      <c r="D35" s="32"/>
      <c r="E35" s="28"/>
      <c r="F35" s="28"/>
      <c r="G35" s="28"/>
      <c r="H35" s="28"/>
      <c r="I35" s="36"/>
      <c r="J35" s="28"/>
      <c r="K35" s="28"/>
      <c r="L35" s="26" t="e">
        <f>ROUND(H35*V35*MH_NMV*Q35*D35*U35,1)</f>
        <v>#DIV/0!</v>
      </c>
      <c r="M35" s="26" t="e">
        <f>ROUND(H35*(K35-H35)*I35*Q35*D35*U35,1)</f>
        <v>#DIV/0!</v>
      </c>
      <c r="N35" s="30" t="e">
        <f t="shared" si="2"/>
        <v>#DIV/0!</v>
      </c>
      <c r="P35" s="34">
        <f t="shared" si="3"/>
        <v>0</v>
      </c>
      <c r="Q35" s="35">
        <f t="shared" si="0"/>
        <v>0.5</v>
      </c>
      <c r="R35" s="29">
        <f>(G35+J35)-K35</f>
        <v>0</v>
      </c>
      <c r="S35" s="29">
        <f t="shared" si="4"/>
        <v>0</v>
      </c>
      <c r="T35" s="33" t="e">
        <f>(G35+(J35/2))/K35</f>
        <v>#DIV/0!</v>
      </c>
      <c r="U35" s="33" t="e">
        <f t="shared" si="1"/>
        <v>#DIV/0!</v>
      </c>
      <c r="V35" s="34">
        <f>K35-H35</f>
        <v>0</v>
      </c>
    </row>
    <row r="36" spans="2:22" ht="12.75" thickBot="1">
      <c r="B36" s="24"/>
      <c r="C36" s="25"/>
      <c r="D36" s="32"/>
      <c r="E36" s="28"/>
      <c r="F36" s="28"/>
      <c r="G36" s="28"/>
      <c r="H36" s="28"/>
      <c r="I36" s="36"/>
      <c r="J36" s="28"/>
      <c r="K36" s="28"/>
      <c r="L36" s="26" t="e">
        <f>ROUND(H36*V36*MH_NMV*Q36*D36*U36,1)</f>
        <v>#DIV/0!</v>
      </c>
      <c r="M36" s="26" t="e">
        <f>ROUND(H36*(K36-H36)*I36*Q36*D36*U36,1)</f>
        <v>#DIV/0!</v>
      </c>
      <c r="N36" s="30" t="e">
        <f t="shared" si="2"/>
        <v>#DIV/0!</v>
      </c>
      <c r="P36" s="34">
        <f t="shared" si="3"/>
        <v>0</v>
      </c>
      <c r="Q36" s="35">
        <f t="shared" si="0"/>
        <v>0.5</v>
      </c>
      <c r="R36" s="29">
        <f>(G36+J36)-K36</f>
        <v>0</v>
      </c>
      <c r="S36" s="29">
        <f t="shared" si="4"/>
        <v>0</v>
      </c>
      <c r="T36" s="33" t="e">
        <f>(G36+(J36/2))/K36</f>
        <v>#DIV/0!</v>
      </c>
      <c r="U36" s="33" t="e">
        <f t="shared" si="1"/>
        <v>#DIV/0!</v>
      </c>
      <c r="V36" s="34">
        <f>K36-H36</f>
        <v>0</v>
      </c>
    </row>
    <row r="37" spans="2:22" ht="12.75" thickBot="1">
      <c r="B37" s="24"/>
      <c r="C37" s="25"/>
      <c r="D37" s="32"/>
      <c r="E37" s="28"/>
      <c r="F37" s="28"/>
      <c r="G37" s="28"/>
      <c r="H37" s="28"/>
      <c r="I37" s="36"/>
      <c r="J37" s="28"/>
      <c r="K37" s="28"/>
      <c r="L37" s="26" t="e">
        <f>ROUND(H37*V37*MH_NMV*Q37*D37*U37,1)</f>
        <v>#DIV/0!</v>
      </c>
      <c r="M37" s="26" t="e">
        <f>ROUND(H37*(K37-H37)*I37*Q37*D37*U37,1)</f>
        <v>#DIV/0!</v>
      </c>
      <c r="N37" s="30" t="e">
        <f t="shared" si="2"/>
        <v>#DIV/0!</v>
      </c>
      <c r="P37" s="34">
        <f t="shared" si="3"/>
        <v>0</v>
      </c>
      <c r="Q37" s="35">
        <f t="shared" si="0"/>
        <v>0.5</v>
      </c>
      <c r="R37" s="29">
        <f>(G37+J37)-K37</f>
        <v>0</v>
      </c>
      <c r="S37" s="29">
        <f t="shared" si="4"/>
        <v>0</v>
      </c>
      <c r="T37" s="33" t="e">
        <f>(G37+(J37/2))/K37</f>
        <v>#DIV/0!</v>
      </c>
      <c r="U37" s="33" t="e">
        <f t="shared" si="1"/>
        <v>#DIV/0!</v>
      </c>
      <c r="V37" s="34">
        <f>K37-H37</f>
        <v>0</v>
      </c>
    </row>
    <row r="38" spans="2:22" ht="12.75" thickBot="1">
      <c r="B38" s="24"/>
      <c r="C38" s="25"/>
      <c r="D38" s="32"/>
      <c r="E38" s="28"/>
      <c r="F38" s="28"/>
      <c r="G38" s="28"/>
      <c r="H38" s="28"/>
      <c r="I38" s="36"/>
      <c r="J38" s="28"/>
      <c r="K38" s="28"/>
      <c r="L38" s="26" t="e">
        <f>ROUND(H38*V38*MH_NMV*Q38*D38*U38,1)</f>
        <v>#DIV/0!</v>
      </c>
      <c r="M38" s="26" t="e">
        <f>ROUND(H38*(K38-H38)*I38*Q38*D38*U38,1)</f>
        <v>#DIV/0!</v>
      </c>
      <c r="N38" s="30" t="e">
        <f t="shared" si="2"/>
        <v>#DIV/0!</v>
      </c>
      <c r="P38" s="34">
        <f t="shared" si="3"/>
        <v>0</v>
      </c>
      <c r="Q38" s="35">
        <f t="shared" si="0"/>
        <v>0.5</v>
      </c>
      <c r="R38" s="29">
        <f>(G38+J38)-K38</f>
        <v>0</v>
      </c>
      <c r="S38" s="29">
        <f t="shared" si="4"/>
        <v>0</v>
      </c>
      <c r="T38" s="33" t="e">
        <f>(G38+(J38/2))/K38</f>
        <v>#DIV/0!</v>
      </c>
      <c r="U38" s="33" t="e">
        <f t="shared" si="1"/>
        <v>#DIV/0!</v>
      </c>
      <c r="V38" s="34">
        <f>K38-H38</f>
        <v>0</v>
      </c>
    </row>
    <row r="39" spans="2:22" ht="12.75" thickBot="1">
      <c r="B39" s="24"/>
      <c r="C39" s="25"/>
      <c r="D39" s="32"/>
      <c r="E39" s="28"/>
      <c r="F39" s="28"/>
      <c r="G39" s="28"/>
      <c r="H39" s="28"/>
      <c r="I39" s="36"/>
      <c r="J39" s="28"/>
      <c r="K39" s="28"/>
      <c r="L39" s="26" t="e">
        <f>ROUND(H39*V39*MH_NMV*Q39*D39*U39,1)</f>
        <v>#DIV/0!</v>
      </c>
      <c r="M39" s="26" t="e">
        <f>ROUND(H39*(K39-H39)*I39*Q39*D39*U39,1)</f>
        <v>#DIV/0!</v>
      </c>
      <c r="N39" s="30" t="e">
        <f t="shared" si="2"/>
        <v>#DIV/0!</v>
      </c>
      <c r="P39" s="34">
        <f t="shared" si="3"/>
        <v>0</v>
      </c>
      <c r="Q39" s="35">
        <f t="shared" si="0"/>
        <v>0.5</v>
      </c>
      <c r="R39" s="29">
        <f>(G39+J39)-K39</f>
        <v>0</v>
      </c>
      <c r="S39" s="29">
        <f t="shared" si="4"/>
        <v>0</v>
      </c>
      <c r="T39" s="33" t="e">
        <f>(G39+(J39/2))/K39</f>
        <v>#DIV/0!</v>
      </c>
      <c r="U39" s="33" t="e">
        <f t="shared" si="1"/>
        <v>#DIV/0!</v>
      </c>
      <c r="V39" s="34">
        <f>K39-H39</f>
        <v>0</v>
      </c>
    </row>
    <row r="40" spans="2:22" ht="12.75" thickBot="1">
      <c r="B40" s="24"/>
      <c r="C40" s="25"/>
      <c r="D40" s="32"/>
      <c r="E40" s="28"/>
      <c r="F40" s="28"/>
      <c r="G40" s="28"/>
      <c r="H40" s="28"/>
      <c r="I40" s="36"/>
      <c r="J40" s="28"/>
      <c r="K40" s="28"/>
      <c r="L40" s="26" t="e">
        <f>ROUND(H40*V40*MH_NMV*Q40*D40*U40,1)</f>
        <v>#DIV/0!</v>
      </c>
      <c r="M40" s="26" t="e">
        <f>ROUND(H40*(K40-H40)*I40*Q40*D40*U40,1)</f>
        <v>#DIV/0!</v>
      </c>
      <c r="N40" s="30" t="e">
        <f t="shared" si="2"/>
        <v>#DIV/0!</v>
      </c>
      <c r="P40" s="34">
        <f t="shared" si="3"/>
        <v>0</v>
      </c>
      <c r="Q40" s="35">
        <f t="shared" si="0"/>
        <v>0.5</v>
      </c>
      <c r="R40" s="29">
        <f>(G40+J40)-K40</f>
        <v>0</v>
      </c>
      <c r="S40" s="29">
        <f t="shared" si="4"/>
        <v>0</v>
      </c>
      <c r="T40" s="33" t="e">
        <f>(G40+(J40/2))/K40</f>
        <v>#DIV/0!</v>
      </c>
      <c r="U40" s="33" t="e">
        <f t="shared" si="1"/>
        <v>#DIV/0!</v>
      </c>
      <c r="V40" s="34">
        <f>K40-H40</f>
        <v>0</v>
      </c>
    </row>
    <row r="41" spans="2:22" ht="12.75" thickBot="1">
      <c r="B41" s="24"/>
      <c r="C41" s="25"/>
      <c r="D41" s="32"/>
      <c r="E41" s="28"/>
      <c r="F41" s="28"/>
      <c r="G41" s="28"/>
      <c r="H41" s="28"/>
      <c r="I41" s="36"/>
      <c r="J41" s="28"/>
      <c r="K41" s="28"/>
      <c r="L41" s="26" t="e">
        <f>ROUND(H41*V41*MH_NMV*Q41*D41*U41,1)</f>
        <v>#DIV/0!</v>
      </c>
      <c r="M41" s="26" t="e">
        <f>ROUND(H41*(K41-H41)*I41*Q41*D41*U41,1)</f>
        <v>#DIV/0!</v>
      </c>
      <c r="N41" s="30" t="e">
        <f t="shared" si="2"/>
        <v>#DIV/0!</v>
      </c>
      <c r="P41" s="34">
        <f t="shared" si="3"/>
        <v>0</v>
      </c>
      <c r="Q41" s="35">
        <f t="shared" si="0"/>
        <v>0.5</v>
      </c>
      <c r="R41" s="29">
        <f>(G41+J41)-K41</f>
        <v>0</v>
      </c>
      <c r="S41" s="29">
        <f t="shared" si="4"/>
        <v>0</v>
      </c>
      <c r="T41" s="33" t="e">
        <f>(G41+(J41/2))/K41</f>
        <v>#DIV/0!</v>
      </c>
      <c r="U41" s="33" t="e">
        <f t="shared" si="1"/>
        <v>#DIV/0!</v>
      </c>
      <c r="V41" s="34">
        <f>K41-H41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Throne Enterprises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Harlan</dc:creator>
  <cp:keywords/>
  <dc:description/>
  <cp:lastModifiedBy>Thomas Harlan</cp:lastModifiedBy>
  <dcterms:created xsi:type="dcterms:W3CDTF">2001-08-05T17:19:13Z</dcterms:created>
  <dcterms:modified xsi:type="dcterms:W3CDTF">2001-08-05T21:43:46Z</dcterms:modified>
  <cp:category/>
  <cp:version/>
  <cp:contentType/>
  <cp:contentStatus/>
</cp:coreProperties>
</file>