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380" windowHeight="8190" tabRatio="690" activeTab="0"/>
  </bookViews>
  <sheets>
    <sheet name="Orders" sheetId="1" r:id="rId1"/>
  </sheets>
  <definedNames>
    <definedName name="Agro">'Orders'!$A$31:$D$37</definedName>
    <definedName name="Agro_Into_GP">'Orders'!$C$33</definedName>
    <definedName name="Agro_Into_NFP">'Orders'!$C$34</definedName>
    <definedName name="Agro_Net">'Orders'!$C$36</definedName>
    <definedName name="Agro_Reserve">'Orders'!$C$35</definedName>
    <definedName name="Agro_Reserve_New">'Orders'!$I$25</definedName>
    <definedName name="Agro_Reserve_Total">'Orders'!$H$25</definedName>
    <definedName name="Agro_Surplus">'Orders'!$C$32</definedName>
    <definedName name="Agro_Transfer_Out">'Orders'!$C$37</definedName>
    <definedName name="Assassin_Operations">'Orders'!$A$269:$J$285</definedName>
    <definedName name="Assassin_Sub_Bonus">'Orders'!$B$282</definedName>
    <definedName name="Assassing_Sub_GP">'Orders'!$C$282</definedName>
    <definedName name="Builds">'Orders'!$A$39:$J$70</definedName>
    <definedName name="Email">'Orders'!$I$2</definedName>
    <definedName name="Income">'Orders'!$A$3:$D$21</definedName>
    <definedName name="Intel_Operations">'Orders'!$A$253:$J$268</definedName>
    <definedName name="Intel_Sub_Bonus">'Orders'!$B$265</definedName>
    <definedName name="Intel_Sub_GP">'Orders'!$C$265</definedName>
    <definedName name="Invest_AB_GP">'Orders'!$I$23</definedName>
    <definedName name="Invest_AB_NFP">'Orders'!$J$23</definedName>
    <definedName name="Invest_AB_Total">'Orders'!$H$23</definedName>
    <definedName name="Invest_AC_GP">'Orders'!$I$22</definedName>
    <definedName name="Invest_AC_Total">'Orders'!$H$22</definedName>
    <definedName name="Invest_Air_Bonus_GP">'Orders'!$I$14</definedName>
    <definedName name="Invest_Air_Bonus_NFP">'Orders'!$J$14</definedName>
    <definedName name="Invest_Air_Bonus_Total">'Orders'!$H$14</definedName>
    <definedName name="Invest_Air_Op_Total">'Orders'!$H$13</definedName>
    <definedName name="Invest_Air_Ops_GP">'Orders'!$I$13</definedName>
    <definedName name="Invest_Air_Ops_NFP">'Orders'!$J$13</definedName>
    <definedName name="Invest_AO_NFP">'Orders'!$J$22</definedName>
    <definedName name="Invest_BL_GP">'Orders'!$I$18</definedName>
    <definedName name="Invest_BL_NFP">'Orders'!$J$18</definedName>
    <definedName name="Invest_BL_Total">'Orders'!$H$18</definedName>
    <definedName name="Invest_Conduit_Limit_GP">'Orders'!$I$26</definedName>
    <definedName name="Invest_Conduit_Limit_NFP">'Orders'!$J$26</definedName>
    <definedName name="Invest_Conduit_Limit_Total">'Orders'!$H$26</definedName>
    <definedName name="Invest_GP_Total">'Orders'!$I$31</definedName>
    <definedName name="Invest_Infra_GP">'Orders'!$I$19</definedName>
    <definedName name="Invest_Infra_NFP">'Orders'!$J$19</definedName>
    <definedName name="Invest_Infra_Total">'Orders'!$H$19</definedName>
    <definedName name="Invest_Navigation_GP">'Orders'!$I$28</definedName>
    <definedName name="Invest_Navigation_NFP">'Orders'!$J$28</definedName>
    <definedName name="Invest_Navigation_Total">'Orders'!$H$28</definedName>
    <definedName name="Invest_NFP_Total">'Orders'!$J$31</definedName>
    <definedName name="Invest_OB_GP">'Orders'!$I$21</definedName>
    <definedName name="Invest_OB_NFP">'Orders'!$J$21</definedName>
    <definedName name="Invest_OB_Total">'Orders'!$H$21</definedName>
    <definedName name="Invest_OC_GP">'Orders'!$I$20</definedName>
    <definedName name="Invest_OC_NFP">'Orders'!$J$20</definedName>
    <definedName name="Invest_OC_Total">'Orders'!$H$20</definedName>
    <definedName name="Invest_QR_Aircraft_GP">'Orders'!$I$10</definedName>
    <definedName name="Invest_QR_Aircraft_NFP">'Orders'!$J$10</definedName>
    <definedName name="Invest_QR_Aircraft_Total">'Orders'!$H$10</definedName>
    <definedName name="Invest_QR_Artillery_GP">'Orders'!$I$9</definedName>
    <definedName name="Invest_QR_Artillery_NFP">'Orders'!$J$9</definedName>
    <definedName name="Invest_QR_Artillery_Total">'Orders'!$H$9</definedName>
    <definedName name="Invest_QR_Cavalry_GP">'Orders'!$I$8</definedName>
    <definedName name="Invest_QR_Cavalry_NFP">'Orders'!$J$8</definedName>
    <definedName name="Invest_QR_Cavalry_Total">'Orders'!$H$8</definedName>
    <definedName name="Invest_QR_Infantry_GP">'Orders'!$I$5</definedName>
    <definedName name="Invest_QR_Infantry_NFP">'Orders'!$J$5</definedName>
    <definedName name="Invest_QR_Infantry_Total">'Orders'!$H$5</definedName>
    <definedName name="Invest_QR_Mechanized_GP">'Orders'!$I$12</definedName>
    <definedName name="Invest_QR_Mechanized_NFP">'Orders'!$J$12</definedName>
    <definedName name="Invest_QR_Mechanized_Total">'Orders'!$H$12</definedName>
    <definedName name="Invest_QR_Siege">'Orders'!$I$7</definedName>
    <definedName name="Invest_QR_Siege_GP">'Orders'!$I$7</definedName>
    <definedName name="Invest_QR_Siege_NFP">'Orders'!$J$7</definedName>
    <definedName name="Invest_QR_Siege_Total">'Orders'!$H$7</definedName>
    <definedName name="Invest_QR_Submarine_GP">'Orders'!$I$11</definedName>
    <definedName name="Invest_QR_Submarine_NFP">'Orders'!$J$11</definedName>
    <definedName name="Invest_QR_Submarine_QR">'Orders'!$H$11</definedName>
    <definedName name="Invest_QR_Warship_GP">'Orders'!$I$6</definedName>
    <definedName name="Invest_QR_Warship_NFP">'Orders'!$J$6</definedName>
    <definedName name="Invest_QR_Warship_Total">'Orders'!$H$6</definedName>
    <definedName name="Invest_ROB_GP">'Orders'!$I$17</definedName>
    <definedName name="Invest_ROB_NFP">'Orders'!$J$17</definedName>
    <definedName name="Invest_ROB_Total">'Orders'!$H$17</definedName>
    <definedName name="Invest_ROC_GP">'Orders'!$I$16</definedName>
    <definedName name="Invest_ROC_NFP">'Orders'!$J$16</definedName>
    <definedName name="Invest_ROC_Total">'Orders'!$H$16</definedName>
    <definedName name="Invest_Sub_Bonus_GP">'Orders'!$I$30</definedName>
    <definedName name="Invest_Sub_Bonus_NFP">'Orders'!$J$30</definedName>
    <definedName name="Invest_Sub_Bonus_Total">'Orders'!$H$30</definedName>
    <definedName name="Invest_Sub_Ops_GP">'Orders'!$I$29</definedName>
    <definedName name="Invest_Sub_Ops_NFP">'Orders'!$J$29</definedName>
    <definedName name="Invest_Sub_Ops_Total">'Orders'!$H$29</definedName>
    <definedName name="Invest_Total">'Orders'!$H$31</definedName>
    <definedName name="Invest_Trade_Range_GP">'Orders'!$I$27</definedName>
    <definedName name="Invest_Trade_Range_NFP">'Orders'!$J$27</definedName>
    <definedName name="Invest_Trade_Range_Total">'Orders'!$H$27</definedName>
    <definedName name="Invest_University_GP">'Orders'!$I$24</definedName>
    <definedName name="Invest_University_NFP">'Orders'!$J$24</definedName>
    <definedName name="Invest_University_Total">'Orders'!$H$24</definedName>
    <definedName name="Investments">'Orders'!$F$3:$J$31</definedName>
    <definedName name="Leader_Actions_GP">'Orders'!$I$32</definedName>
    <definedName name="Leader_Actions_NFP">'Orders'!$J$32</definedName>
    <definedName name="Loans">'Orders'!#REF!</definedName>
    <definedName name="Loans_Sub_Amount_Owed">'Orders'!#REF!</definedName>
    <definedName name="Loans_Sub_Total_Loan_Amount">'Orders'!#REF!</definedName>
    <definedName name="Loans_Sub_Total_Owed">'Orders'!#REF!</definedName>
    <definedName name="Loans_Sub_Total_Payments_Current">'Orders'!#REF!</definedName>
    <definedName name="Mercenaries">'Orders'!$I$34</definedName>
    <definedName name="Misc_and_Saved">'Orders'!$F$32:$J$38</definedName>
    <definedName name="Nation_Name">'Orders'!$C$1</definedName>
    <definedName name="Other_GP">'Orders'!$I$35</definedName>
    <definedName name="Other_NFP">'Orders'!$J$35</definedName>
    <definedName name="Player_Information">'Orders'!$A$1:$J$2</definedName>
    <definedName name="Player_Name">'Orders'!$C$2</definedName>
    <definedName name="_xlnm.Print_Area" localSheetId="0">'Orders'!$A$1:$J$354</definedName>
    <definedName name="Projects_Existing">'Orders'!$A$192:$J$206</definedName>
    <definedName name="Projects_Existing_Sub_Engineers">'Orders'!$E$204</definedName>
    <definedName name="Projects_Existing_Sub_Recruit">'Orders'!$F$204</definedName>
    <definedName name="Projects_Existing_Sub_Yard">'Orders'!$D$204</definedName>
    <definedName name="Projects_Existings_Sub_GP">'Orders'!$B$204</definedName>
    <definedName name="Projects_Existings_Sub_NFP">'Orders'!$C$204</definedName>
    <definedName name="Projects_Gold_Total">'Orders'!#REF!</definedName>
    <definedName name="Projects_New">'Orders'!$A$176:$J$190</definedName>
    <definedName name="Projects_New_Recruit">'Orders'!$F$188</definedName>
    <definedName name="Projects_New_Sub_Engineers">'Orders'!$E$188</definedName>
    <definedName name="Projects_New_Sub_GP">'Orders'!$B$188</definedName>
    <definedName name="Projects_New_Sub_NFP">'Orders'!$C$188</definedName>
    <definedName name="Projects_New_Sub_Yard">'Orders'!$D$188</definedName>
    <definedName name="Projects_NFP_Total">'Orders'!#REF!</definedName>
    <definedName name="Projects_Total_Recuitment_GP">'Orders'!#REF!</definedName>
    <definedName name="Projects_Yards_Total">'Orders'!#REF!</definedName>
    <definedName name="Religion_Sub_Bonus">'Orders'!$B$298</definedName>
    <definedName name="Religion_Sub_GP">'Orders'!$C$298</definedName>
    <definedName name="Religious_Operations">'Orders'!$A$286:$J$301</definedName>
    <definedName name="Revenue_Agro_GP">'Orders'!$C$17</definedName>
    <definedName name="Revenue_Agro_NFP">'Orders'!$D$17</definedName>
    <definedName name="Revenue_City">'Orders'!$C$6</definedName>
    <definedName name="Revenue_Inter_City">'Orders'!$C$7</definedName>
    <definedName name="Revenue_Loan_Payments">'Orders'!$C$15</definedName>
    <definedName name="Revenue_Loans">'Orders'!$C$14</definedName>
    <definedName name="Revenue_Mass_Conscription">'Orders'!$D$18</definedName>
    <definedName name="Revenue_Net_Income">'Orders'!$C$12</definedName>
    <definedName name="Revenue_NFP">'Orders'!$D$12</definedName>
    <definedName name="Revenue_Public_Works">'Orders'!$C$8</definedName>
    <definedName name="Revenue_Regional">'Orders'!$C$5</definedName>
    <definedName name="Revenue_Saved_GP">'Orders'!$C$13</definedName>
    <definedName name="Revenue_Slave_NFP">'Orders'!$D$20</definedName>
    <definedName name="Revenue_Technical_Assistance">'Orders'!$D$19</definedName>
    <definedName name="Revenue_Technical_Assistence">'Orders'!$D$19</definedName>
    <definedName name="Revenue_Total_Base_Income">'Orders'!$C$10</definedName>
    <definedName name="Revenue_Trade">'Orders'!$C$9</definedName>
    <definedName name="Saved_GP">'Orders'!$I$38</definedName>
    <definedName name="Saved_NFP">'Orders'!$J$38</definedName>
    <definedName name="Sub_Builds_GP">'Orders'!$I$70</definedName>
    <definedName name="Sub_Builds_NFP">'Orders'!$J$70</definedName>
    <definedName name="Sub_Builds_Recruit">'Orders'!$G$70</definedName>
    <definedName name="Sub_Builds_Yards">'Orders'!$H$70</definedName>
    <definedName name="Support">'Orders'!$A$22:$D$30</definedName>
    <definedName name="Support_Espionage">'Orders'!$C$26</definedName>
    <definedName name="Support_Government">'Orders'!$C$25</definedName>
    <definedName name="Support_Project_GP">'Orders'!$C$29</definedName>
    <definedName name="Support_Project_NFP">'Orders'!$D$29</definedName>
    <definedName name="Support_Religious">'Orders'!$C$27</definedName>
    <definedName name="Support_Training">'Orders'!$C$28</definedName>
    <definedName name="Support_Troop">'Orders'!$C$24</definedName>
    <definedName name="Tax_Rate">'Orders'!$C$11</definedName>
    <definedName name="Tax_Rate_Current">'Orders'!$C$11</definedName>
    <definedName name="Tax_Rate_Overtaxation">'Orders'!$C$12</definedName>
    <definedName name="Tax_Rate_Total">'Orders'!$C$13</definedName>
    <definedName name="Total_Base_Income">'Orders'!$C$10</definedName>
    <definedName name="Total_Builds_GP">'Orders'!$I$37</definedName>
    <definedName name="Total_Builds_NFP">'Orders'!$J$37</definedName>
    <definedName name="Total_GP">'Orders'!$C$21</definedName>
    <definedName name="Total_GP_Available">'Orders'!$C$30</definedName>
    <definedName name="Total_Intel_and_Religious_Ops">'Orders'!$I$33</definedName>
    <definedName name="Total_NFP">'Orders'!$D$21</definedName>
    <definedName name="Total_NFP_Available">'Orders'!$D$30</definedName>
    <definedName name="Total_Recruit_GP">'Orders'!$H$37</definedName>
    <definedName name="Trade_Routes_Existing">'Orders'!$A$238:$J$252</definedName>
    <definedName name="Trade_Routes_New">'Orders'!$A$208:$J$237</definedName>
    <definedName name="Transfers">'Orders'!$A$160:$J$172</definedName>
    <definedName name="Transfers_Out_GP">'Orders'!$C$16</definedName>
    <definedName name="Transfers_Out_NFP">'Orders'!$D$16</definedName>
    <definedName name="Transfers_Sub_Agro">'Orders'!$D$172</definedName>
    <definedName name="Transfers_Sub_GP">'Orders'!$B$172</definedName>
    <definedName name="Transfers_Sub_NFP">'Orders'!$C$172</definedName>
    <definedName name="Turn_Number">'Orders'!$I$1</definedName>
  </definedNames>
  <calcPr fullCalcOnLoad="1"/>
</workbook>
</file>

<file path=xl/comments1.xml><?xml version="1.0" encoding="utf-8"?>
<comments xmlns="http://schemas.openxmlformats.org/spreadsheetml/2006/main">
  <authors>
    <author/>
  </authors>
  <commentList>
    <comment ref="A2" authorId="0">
      <text>
        <r>
          <rPr>
            <b/>
            <sz val="8"/>
            <color indexed="8"/>
            <rFont val="Times New Roman"/>
            <family val="1"/>
          </rPr>
          <t xml:space="preserve">Player Email:
</t>
        </r>
        <r>
          <rPr>
            <sz val="8"/>
            <color indexed="8"/>
            <rFont val="Times New Roman"/>
            <family val="1"/>
          </rPr>
          <t>The email you wish posted to the MSI and to have stats sent to.</t>
        </r>
      </text>
    </comment>
    <comment ref="B11" authorId="0">
      <text>
        <r>
          <rPr>
            <b/>
            <sz val="8"/>
            <color indexed="8"/>
            <rFont val="Times New Roman"/>
            <family val="1"/>
          </rPr>
          <t xml:space="preserve">Current Tax Rate:
</t>
        </r>
        <r>
          <rPr>
            <sz val="8"/>
            <color indexed="8"/>
            <rFont val="Times New Roman"/>
            <family val="1"/>
          </rPr>
          <t>The Tax Rate as it appears on your stat sheet.</t>
        </r>
      </text>
    </comment>
    <comment ref="B12" authorId="0">
      <text>
        <r>
          <rPr>
            <b/>
            <sz val="8"/>
            <color indexed="8"/>
            <rFont val="Times New Roman"/>
            <family val="1"/>
          </rPr>
          <t xml:space="preserve">Overtaxation Percentage:
</t>
        </r>
        <r>
          <rPr>
            <sz val="8"/>
            <color indexed="8"/>
            <rFont val="Times New Roman"/>
            <family val="1"/>
          </rPr>
          <t xml:space="preserve">The Amount you wish to overtax during the turn. This generates additional revenue, but at the serious risk of Economic Depression.
</t>
        </r>
      </text>
    </comment>
    <comment ref="B29" authorId="0">
      <text>
        <r>
          <rPr>
            <b/>
            <sz val="8"/>
            <color indexed="8"/>
            <rFont val="Times New Roman"/>
            <family val="1"/>
          </rPr>
          <t xml:space="preserve">Project Support:
</t>
        </r>
        <r>
          <rPr>
            <sz val="8"/>
            <color indexed="8"/>
            <rFont val="Times New Roman"/>
            <family val="1"/>
          </rPr>
          <t>Project Support may also be paid in NFP. Each Point of NFP for this purpose counts as 5 GP.</t>
        </r>
      </text>
    </comment>
    <comment ref="E32" authorId="0">
      <text>
        <r>
          <rPr>
            <b/>
            <sz val="8"/>
            <color indexed="8"/>
            <rFont val="Times New Roman"/>
            <family val="1"/>
          </rPr>
          <t xml:space="preserve">Leader Action Bribery:
</t>
        </r>
        <r>
          <rPr>
            <sz val="8"/>
            <color indexed="8"/>
            <rFont val="Times New Roman"/>
            <family val="1"/>
          </rPr>
          <t>The GP used for the Bribery of any undertaken Leader Actions during the turn. Most Charisma and Diplomacy actions can be bribed. Each threshold of Bribery grants you a die roll which will:
50% - Do Nothing
40% - Add 1 Bonus Point
10% - Subtract 1 Bonus Point
GP Thresholds:
1 GP = 1 Die
9 GP = 2 Dice
27 GP = 3 Dice
64 GP = 4 Dice
125 GP = 5 Dice
216 GP = 6 Dice
343 GP = 7 Dice
512 GP = 8 Dice
729 GP = 9 Dice
1000 GP = 10 Dice
Etc.</t>
        </r>
      </text>
    </comment>
    <comment ref="G38" authorId="0">
      <text>
        <r>
          <rPr>
            <b/>
            <sz val="8"/>
            <color indexed="8"/>
            <rFont val="Times New Roman"/>
            <family val="1"/>
          </rPr>
          <t xml:space="preserve">Saved GP / NFP:
</t>
        </r>
        <r>
          <rPr>
            <sz val="8"/>
            <color indexed="8"/>
            <rFont val="Times New Roman"/>
            <family val="1"/>
          </rPr>
          <t xml:space="preserve">The amount of resources you are saving for next turn. The box will glow red if this is a negative number. </t>
        </r>
      </text>
    </comment>
    <comment ref="A40" authorId="0">
      <text>
        <r>
          <rPr>
            <b/>
            <sz val="8"/>
            <color indexed="8"/>
            <rFont val="Times New Roman"/>
            <family val="1"/>
          </rPr>
          <t xml:space="preserve">Build Item:
</t>
        </r>
        <r>
          <rPr>
            <sz val="8"/>
            <color indexed="8"/>
            <rFont val="Times New Roman"/>
            <family val="1"/>
          </rPr>
          <t>The number and name of the items you are building. Cities, Troops, Public Works, etc. If the build has a sea componant (Port Cities and Port Areas) be sure to list which Seazone they are on.</t>
        </r>
      </text>
    </comment>
    <comment ref="F40" authorId="0">
      <text>
        <r>
          <rPr>
            <b/>
            <sz val="8"/>
            <color indexed="8"/>
            <rFont val="Times New Roman"/>
            <family val="1"/>
          </rPr>
          <t xml:space="preserve">Location:
</t>
        </r>
        <r>
          <rPr>
            <sz val="8"/>
            <color indexed="8"/>
            <rFont val="Times New Roman"/>
            <family val="1"/>
          </rPr>
          <t xml:space="preserve">The Location (City or Region) of the Build. You must control the location in question at Non-Paying Tributary Status or better. If you wish to ship the funds directly, you must be able to trace a Line of Supply to the location. Otherwise, you must ship the resources directly with a leader. A line of supply must originate from your capital and may always cross controlled regions of Non-Paying Tributary Status or better. A line of supply may cross a Seazone or series of Seazones if there is a controlled Port City (At NT or Better) at both ends of the supply route. </t>
        </r>
      </text>
    </comment>
    <comment ref="G40" authorId="0">
      <text>
        <r>
          <rPr>
            <b/>
            <sz val="8"/>
            <color indexed="8"/>
            <rFont val="Times New Roman"/>
            <family val="1"/>
          </rPr>
          <t xml:space="preserve">Leader:
</t>
        </r>
        <r>
          <rPr>
            <sz val="8"/>
            <color indexed="8"/>
            <rFont val="Times New Roman"/>
            <family val="1"/>
          </rPr>
          <t>Use this field whenever:
1) Building/Disbanding units directly into/from a Leader's army field.
2) Using a Leader to ship resources for the Build.
3) A Leader action is required for the Build (Colonization, Site Construction, etc.).
In all cases, list the type and army number (H02, L12, etc.) of the leader in question.</t>
        </r>
      </text>
    </comment>
    <comment ref="H40" authorId="0">
      <text>
        <r>
          <rPr>
            <b/>
            <sz val="8"/>
            <color indexed="8"/>
            <rFont val="Times New Roman"/>
            <family val="1"/>
          </rPr>
          <t xml:space="preserve">YardC:
</t>
        </r>
        <r>
          <rPr>
            <sz val="8"/>
            <color indexed="8"/>
            <rFont val="Times New Roman"/>
            <family val="1"/>
          </rPr>
          <t>The number of Yard Capacity (Industrial Capacity) being spent on the build. Each City poduces an intrisic amount of Industrial Capacity per turn. If the city is within your Homeland Build Zone you may use its Industrial Capacity for builds. Most heavy units and all naval units cost Industrial Capacity.</t>
        </r>
      </text>
    </comment>
    <comment ref="I40" authorId="0">
      <text>
        <r>
          <rPr>
            <b/>
            <sz val="8"/>
            <color indexed="8"/>
            <rFont val="Times New Roman"/>
            <family val="1"/>
          </rPr>
          <t xml:space="preserve">GP:
</t>
        </r>
        <r>
          <rPr>
            <sz val="8"/>
            <color indexed="8"/>
            <rFont val="Times New Roman"/>
            <family val="1"/>
          </rPr>
          <t>The amount of Gold Points you are spending on the Build.</t>
        </r>
      </text>
    </comment>
    <comment ref="J40" authorId="0">
      <text>
        <r>
          <rPr>
            <b/>
            <sz val="8"/>
            <color indexed="8"/>
            <rFont val="Times New Roman"/>
            <family val="1"/>
          </rPr>
          <t xml:space="preserve">NFP:
</t>
        </r>
        <r>
          <rPr>
            <sz val="8"/>
            <color indexed="8"/>
            <rFont val="Times New Roman"/>
            <family val="1"/>
          </rPr>
          <t>The amount of your National Force Pool being spent on the Project. If you are disbanding Units (Including SlaveNFP), indicate a negative number. Units which are disbanded produce their Cost in NFP. SlaveNFP disbanded may not be used for Troop Builds or Investments.</t>
        </r>
      </text>
    </comment>
    <comment ref="A91" authorId="0">
      <text>
        <r>
          <rPr>
            <b/>
            <sz val="8"/>
            <color indexed="8"/>
            <rFont val="Times New Roman"/>
            <family val="1"/>
          </rPr>
          <t xml:space="preserve">Un-named Leaders and 
Family Members:
</t>
        </r>
        <r>
          <rPr>
            <sz val="8"/>
            <color indexed="8"/>
            <rFont val="Times New Roman"/>
            <family val="1"/>
          </rPr>
          <t>A list of all the existing leaders getting names for the turn.</t>
        </r>
      </text>
    </comment>
    <comment ref="A92" authorId="0">
      <text>
        <r>
          <rPr>
            <b/>
            <sz val="8"/>
            <color indexed="8"/>
            <rFont val="Times New Roman"/>
            <family val="1"/>
          </rPr>
          <t xml:space="preserve">Current Moniker:
</t>
        </r>
        <r>
          <rPr>
            <sz val="8"/>
            <color indexed="8"/>
            <rFont val="Times New Roman"/>
            <family val="1"/>
          </rPr>
          <t>For National Leaders, list the Army Number (L11, A21, etc.) of the un-named leader.
For Royal Family Members, list the current name (Boy1, Daughter 2, etc.) of the un-named member.
If there is no moniker, list the age/sex of the member.</t>
        </r>
      </text>
    </comment>
    <comment ref="C92" authorId="0">
      <text>
        <r>
          <rPr>
            <b/>
            <sz val="8"/>
            <color indexed="8"/>
            <rFont val="Times New Roman"/>
            <family val="1"/>
          </rPr>
          <t xml:space="preserve">New Name:
</t>
        </r>
        <r>
          <rPr>
            <sz val="8"/>
            <color indexed="8"/>
            <rFont val="Times New Roman"/>
            <family val="1"/>
          </rPr>
          <t>The new name for the leader. All names should be appropriate for the Campaign (No joke-names, etc.).</t>
        </r>
      </text>
    </comment>
    <comment ref="A104" authorId="0">
      <text>
        <r>
          <rPr>
            <b/>
            <sz val="8"/>
            <color indexed="8"/>
            <rFont val="Times New Roman"/>
            <family val="1"/>
          </rPr>
          <t xml:space="preserve">Potential Leader Names:
</t>
        </r>
        <r>
          <rPr>
            <sz val="8"/>
            <color indexed="8"/>
            <rFont val="Times New Roman"/>
            <family val="1"/>
          </rPr>
          <t>A list for the GM to use for any new Royal Family Members (Spouses and Children) or for any new National Leaders (Lieutenants and Allies) that might be gained/generated during the turn.</t>
        </r>
      </text>
    </comment>
    <comment ref="A118" authorId="0">
      <text>
        <r>
          <rPr>
            <b/>
            <sz val="8"/>
            <color indexed="8"/>
            <rFont val="Times New Roman"/>
            <family val="1"/>
          </rPr>
          <t xml:space="preserve">Person:
</t>
        </r>
        <r>
          <rPr>
            <sz val="8"/>
            <color indexed="8"/>
            <rFont val="Times New Roman"/>
            <family val="1"/>
          </rPr>
          <t>The name of the husband or wife that you control.</t>
        </r>
      </text>
    </comment>
    <comment ref="B118" authorId="0">
      <text>
        <r>
          <rPr>
            <b/>
            <sz val="8"/>
            <color indexed="8"/>
            <rFont val="Times New Roman"/>
            <family val="1"/>
          </rPr>
          <t xml:space="preserve">Spouse:
</t>
        </r>
        <r>
          <rPr>
            <sz val="8"/>
            <color indexed="8"/>
            <rFont val="Times New Roman"/>
            <family val="1"/>
          </rPr>
          <t>The name of the husband or wife your partner controls.</t>
        </r>
      </text>
    </comment>
    <comment ref="D118" authorId="0">
      <text>
        <r>
          <rPr>
            <b/>
            <sz val="8"/>
            <color indexed="8"/>
            <rFont val="Times New Roman"/>
            <family val="1"/>
          </rPr>
          <t xml:space="preserve">Spouse Nation:
</t>
        </r>
        <r>
          <rPr>
            <sz val="8"/>
            <color indexed="8"/>
            <rFont val="Times New Roman"/>
            <family val="1"/>
          </rPr>
          <t>The name of the nation you are joining in marriage.</t>
        </r>
      </text>
    </comment>
    <comment ref="F118" authorId="0">
      <text>
        <r>
          <rPr>
            <b/>
            <sz val="8"/>
            <color indexed="8"/>
            <rFont val="Times New Roman"/>
            <family val="1"/>
          </rPr>
          <t xml:space="preserve">Location:
</t>
        </r>
        <r>
          <rPr>
            <sz val="8"/>
            <color indexed="8"/>
            <rFont val="Times New Roman"/>
            <family val="1"/>
          </rPr>
          <t>The Location (Region or City) the marriage is to take place. The location must be controlled by one of the Nations. Both Spouses must be present in the location when the marriage takes place.</t>
        </r>
      </text>
    </comment>
    <comment ref="G118" authorId="0">
      <text>
        <r>
          <rPr>
            <b/>
            <sz val="8"/>
            <color indexed="8"/>
            <rFont val="Times New Roman"/>
            <family val="1"/>
          </rPr>
          <t xml:space="preserve">Year:
</t>
        </r>
        <r>
          <rPr>
            <sz val="8"/>
            <color indexed="8"/>
            <rFont val="Times New Roman"/>
            <family val="1"/>
          </rPr>
          <t>The year of the marriage. Can be expressed as a date (1147) or as part of the turn (Year 3).</t>
        </r>
      </text>
    </comment>
    <comment ref="H118" authorId="0">
      <text>
        <r>
          <rPr>
            <b/>
            <sz val="8"/>
            <color indexed="8"/>
            <rFont val="Times New Roman"/>
            <family val="1"/>
          </rPr>
          <t xml:space="preserve">Marriage Effect:
</t>
        </r>
        <r>
          <rPr>
            <sz val="8"/>
            <color indexed="8"/>
            <rFont val="Times New Roman"/>
            <family val="1"/>
          </rPr>
          <t xml:space="preserve">The marriage effect chosen. Must be the same for both Nations. </t>
        </r>
      </text>
    </comment>
    <comment ref="A131" authorId="0">
      <text>
        <r>
          <rPr>
            <b/>
            <sz val="8"/>
            <color indexed="8"/>
            <rFont val="Times New Roman"/>
            <family val="1"/>
          </rPr>
          <t xml:space="preserve">Category:
</t>
        </r>
        <r>
          <rPr>
            <sz val="8"/>
            <color indexed="8"/>
            <rFont val="Times New Roman"/>
            <family val="1"/>
          </rPr>
          <t>The number of the Category this bid is being taken against. You may only place one bid on each category per turn.
If bidding on multiple categories, place the bids in ascending order:
One
Three
Five
Etc.</t>
        </r>
      </text>
    </comment>
    <comment ref="B131" authorId="0">
      <text>
        <r>
          <rPr>
            <b/>
            <sz val="8"/>
            <color indexed="8"/>
            <rFont val="Times New Roman"/>
            <family val="1"/>
          </rPr>
          <t xml:space="preserve">Name:
</t>
        </r>
        <r>
          <rPr>
            <sz val="8"/>
            <color indexed="8"/>
            <rFont val="Times New Roman"/>
            <family val="1"/>
          </rPr>
          <t>The Name of the Category this bid is being taken against (GP, Agro, Intel, etc.)</t>
        </r>
      </text>
    </comment>
    <comment ref="D131" authorId="0">
      <text>
        <r>
          <rPr>
            <b/>
            <sz val="8"/>
            <color indexed="8"/>
            <rFont val="Times New Roman"/>
            <family val="1"/>
          </rPr>
          <t xml:space="preserve">Influence Bid:
</t>
        </r>
        <r>
          <rPr>
            <sz val="8"/>
            <color indexed="8"/>
            <rFont val="Times New Roman"/>
            <family val="1"/>
          </rPr>
          <t>The number of Influence Points used in the bid. This number must meet the minimum bid for the category, and may not exceed your current Influence Points.</t>
        </r>
      </text>
    </comment>
    <comment ref="F131" authorId="0">
      <text>
        <r>
          <rPr>
            <b/>
            <sz val="8"/>
            <color indexed="8"/>
            <rFont val="Times New Roman"/>
            <family val="1"/>
          </rPr>
          <t xml:space="preserve">Notes:
</t>
        </r>
        <r>
          <rPr>
            <sz val="8"/>
            <color indexed="8"/>
            <rFont val="Times New Roman"/>
            <family val="1"/>
          </rPr>
          <t>Any Notes or Conditionals. If bidding on an Operation, you must indicate the Code and Target of the Operation.</t>
        </r>
      </text>
    </comment>
    <comment ref="A141" authorId="0">
      <text>
        <r>
          <rPr>
            <b/>
            <sz val="8"/>
            <color indexed="8"/>
            <rFont val="Times New Roman"/>
            <family val="1"/>
          </rPr>
          <t xml:space="preserve">Bull:
</t>
        </r>
        <r>
          <rPr>
            <sz val="8"/>
            <color indexed="8"/>
            <rFont val="Times New Roman"/>
            <family val="1"/>
          </rPr>
          <t>The name of the Papal Bull being voted on.</t>
        </r>
      </text>
    </comment>
    <comment ref="B141" authorId="0">
      <text>
        <r>
          <rPr>
            <b/>
            <sz val="8"/>
            <color indexed="8"/>
            <rFont val="Times New Roman"/>
            <family val="1"/>
          </rPr>
          <t xml:space="preserve">Archdiocese:
</t>
        </r>
        <r>
          <rPr>
            <sz val="8"/>
            <color indexed="8"/>
            <rFont val="Times New Roman"/>
            <family val="1"/>
          </rPr>
          <t>The Archdiocese (And Cathedral) voting on the Bull.</t>
        </r>
      </text>
    </comment>
    <comment ref="D141" authorId="0">
      <text>
        <r>
          <rPr>
            <b/>
            <sz val="8"/>
            <color indexed="8"/>
            <rFont val="Times New Roman"/>
            <family val="1"/>
          </rPr>
          <t xml:space="preserve">Cardinal:
</t>
        </r>
        <r>
          <rPr>
            <sz val="8"/>
            <color indexed="8"/>
            <rFont val="Times New Roman"/>
            <family val="1"/>
          </rPr>
          <t>The Name of the Invested Cardinal making the vote. You must control the Cardinal in question.</t>
        </r>
      </text>
    </comment>
    <comment ref="F141" authorId="0">
      <text>
        <r>
          <rPr>
            <b/>
            <sz val="8"/>
            <color indexed="8"/>
            <rFont val="Times New Roman"/>
            <family val="1"/>
          </rPr>
          <t xml:space="preserve">Vote:
</t>
        </r>
        <r>
          <rPr>
            <sz val="8"/>
            <color indexed="8"/>
            <rFont val="Times New Roman"/>
            <family val="1"/>
          </rPr>
          <t xml:space="preserve">You may vote 'For' or 'Against' any proposed Bull. 
Note that there is no 'Abstain.' If you do not argue For or Against the Bull, the Cardinal will vote on its own one way or another. 
</t>
        </r>
      </text>
    </comment>
    <comment ref="G141" authorId="0">
      <text>
        <r>
          <rPr>
            <b/>
            <sz val="8"/>
            <color indexed="8"/>
            <rFont val="Times New Roman"/>
            <family val="1"/>
          </rPr>
          <t>Notes, Conditionals or Speeches:
Notes</t>
        </r>
        <r>
          <rPr>
            <sz val="8"/>
            <color indexed="8"/>
            <rFont val="Times New Roman"/>
            <family val="1"/>
          </rPr>
          <t xml:space="preserve"> are anything relevant to the vote. 
</t>
        </r>
        <r>
          <rPr>
            <b/>
            <sz val="8"/>
            <color indexed="8"/>
            <rFont val="Times New Roman"/>
            <family val="1"/>
          </rPr>
          <t>Conditionals</t>
        </r>
        <r>
          <rPr>
            <sz val="8"/>
            <color indexed="8"/>
            <rFont val="Times New Roman"/>
            <family val="1"/>
          </rPr>
          <t xml:space="preserve"> are any orders which may change your vote:
</t>
        </r>
        <r>
          <rPr>
            <i/>
            <sz val="8"/>
            <color indexed="8"/>
            <rFont val="Times New Roman"/>
            <family val="1"/>
          </rPr>
          <t xml:space="preserve">Vote 'For' if the Duchy of Aquitaine transfers 25 GP during the turn. Vote 'Against' if the funds do not arrive.
</t>
        </r>
        <r>
          <rPr>
            <b/>
            <sz val="8"/>
            <color indexed="8"/>
            <rFont val="Times New Roman"/>
            <family val="1"/>
          </rPr>
          <t>Speeches</t>
        </r>
        <r>
          <rPr>
            <sz val="8"/>
            <color indexed="8"/>
            <rFont val="Times New Roman"/>
            <family val="1"/>
          </rPr>
          <t xml:space="preserve"> are anything that your Cardinal wishes to add to the Vote Announcement on the Catholic List. Preface with 'Speech:'
</t>
        </r>
        <r>
          <rPr>
            <i/>
            <sz val="8"/>
            <color indexed="8"/>
            <rFont val="Times New Roman"/>
            <family val="1"/>
          </rPr>
          <t>Speech: The Charitable funds the Pope wishes to grant are simply better spent in the fight aginst the infidel. This Archdiocese votes 'Against.'</t>
        </r>
      </text>
    </comment>
    <comment ref="A151" authorId="0">
      <text>
        <r>
          <rPr>
            <b/>
            <sz val="8"/>
            <color indexed="8"/>
            <rFont val="Times New Roman"/>
            <family val="1"/>
          </rPr>
          <t xml:space="preserve">Controlled Elector:
</t>
        </r>
        <r>
          <rPr>
            <sz val="8"/>
            <color indexed="8"/>
            <rFont val="Times New Roman"/>
            <family val="1"/>
          </rPr>
          <t>The name of the region the Elector resides in, or the name of the Vatican Elector you have gained control over for the turn.</t>
        </r>
      </text>
    </comment>
    <comment ref="B151" authorId="0">
      <text>
        <r>
          <rPr>
            <b/>
            <sz val="8"/>
            <color indexed="8"/>
            <rFont val="Times New Roman"/>
            <family val="1"/>
          </rPr>
          <t xml:space="preserve">Vote:
</t>
        </r>
        <r>
          <rPr>
            <sz val="8"/>
            <color indexed="8"/>
            <rFont val="Times New Roman"/>
            <family val="1"/>
          </rPr>
          <t xml:space="preserve">You may vote 'For' or 'Against' any proposed Edict. If there is a general election, name the candidate you support.
Note that there is no 'abstain.' If you do not vote For, Against, or for a Candidate, the Elector will vote on its own one way or another. </t>
        </r>
      </text>
    </comment>
    <comment ref="D151" authorId="0">
      <text>
        <r>
          <rPr>
            <b/>
            <sz val="8"/>
            <color indexed="8"/>
            <rFont val="Times New Roman"/>
            <family val="1"/>
          </rPr>
          <t>Notes, Conditionals or Speeches:
Notes</t>
        </r>
        <r>
          <rPr>
            <sz val="8"/>
            <color indexed="8"/>
            <rFont val="Times New Roman"/>
            <family val="1"/>
          </rPr>
          <t xml:space="preserve"> are anything relevant to the vote. 
</t>
        </r>
        <r>
          <rPr>
            <b/>
            <sz val="8"/>
            <color indexed="8"/>
            <rFont val="Times New Roman"/>
            <family val="1"/>
          </rPr>
          <t>Conditionals</t>
        </r>
        <r>
          <rPr>
            <sz val="8"/>
            <color indexed="8"/>
            <rFont val="Times New Roman"/>
            <family val="1"/>
          </rPr>
          <t xml:space="preserve"> are any orders which may change your vote:
</t>
        </r>
        <r>
          <rPr>
            <i/>
            <sz val="8"/>
            <color indexed="8"/>
            <rFont val="Times New Roman"/>
            <family val="1"/>
          </rPr>
          <t xml:space="preserve">Vote 'For' if the Emperor transfers 25 GP during the turn. Vote 'Against' if the funds do not arrive.
</t>
        </r>
        <r>
          <rPr>
            <b/>
            <sz val="8"/>
            <color indexed="8"/>
            <rFont val="Times New Roman"/>
            <family val="1"/>
          </rPr>
          <t>Speeches</t>
        </r>
        <r>
          <rPr>
            <sz val="8"/>
            <color indexed="8"/>
            <rFont val="Times New Roman"/>
            <family val="1"/>
          </rPr>
          <t xml:space="preserve"> are anything that your Elector wishes to add to the Vote Announcement on the Imperial List. Preface with 'Speech:'
</t>
        </r>
        <r>
          <rPr>
            <i/>
            <sz val="8"/>
            <color indexed="8"/>
            <rFont val="Times New Roman"/>
            <family val="1"/>
          </rPr>
          <t>Speech: Once again the Emperor's shortsightedness is laid bare for all to see. We vote 'Against,' as should all Electors with a modicum of intelligence or decency.</t>
        </r>
      </text>
    </comment>
    <comment ref="A161" authorId="0">
      <text>
        <r>
          <rPr>
            <b/>
            <sz val="8"/>
            <color indexed="8"/>
            <rFont val="Times New Roman"/>
            <family val="1"/>
          </rPr>
          <t xml:space="preserve">To Nation:
</t>
        </r>
        <r>
          <rPr>
            <sz val="8"/>
            <color indexed="8"/>
            <rFont val="Times New Roman"/>
            <family val="1"/>
          </rPr>
          <t>The Nation you are making the Transfer to.</t>
        </r>
      </text>
    </comment>
    <comment ref="C161" authorId="0">
      <text>
        <r>
          <rPr>
            <b/>
            <sz val="8"/>
            <color indexed="8"/>
            <rFont val="Times New Roman"/>
            <family val="1"/>
          </rPr>
          <t xml:space="preserve">GP:
</t>
        </r>
        <r>
          <rPr>
            <sz val="8"/>
            <color indexed="8"/>
            <rFont val="Times New Roman"/>
            <family val="1"/>
          </rPr>
          <t>The number of Gold Points transferred.</t>
        </r>
      </text>
    </comment>
    <comment ref="D161" authorId="0">
      <text>
        <r>
          <rPr>
            <b/>
            <sz val="8"/>
            <color indexed="8"/>
            <rFont val="Times New Roman"/>
            <family val="1"/>
          </rPr>
          <t xml:space="preserve">NFP:
</t>
        </r>
        <r>
          <rPr>
            <sz val="8"/>
            <color indexed="8"/>
            <rFont val="Times New Roman"/>
            <family val="1"/>
          </rPr>
          <t xml:space="preserve">National Force Points being transferred. 
NFP transferred to nations of the same Religion and Language are automatically halved upon transfer. NFP may not be directly traded to Nations of opposing Religion or Languages.
NFP may be converted and transferred as SlaveNFP if both nations are a Save Economy. These SlaveNFP are transferred without reduction.
</t>
        </r>
      </text>
    </comment>
    <comment ref="E161" authorId="0">
      <text>
        <r>
          <rPr>
            <b/>
            <sz val="8"/>
            <color indexed="8"/>
            <rFont val="Times New Roman"/>
            <family val="1"/>
          </rPr>
          <t xml:space="preserve">Reserve Agro:
</t>
        </r>
        <r>
          <rPr>
            <sz val="8"/>
            <color indexed="8"/>
            <rFont val="Times New Roman"/>
            <family val="1"/>
          </rPr>
          <t>Agro which is held in the Reserve of a Nation can be transferred. The agro to transfer may have just been put into Reserve that same turn.</t>
        </r>
      </text>
    </comment>
    <comment ref="F161" authorId="0">
      <text>
        <r>
          <rPr>
            <b/>
            <sz val="8"/>
            <color indexed="8"/>
            <rFont val="Times New Roman"/>
            <family val="1"/>
          </rPr>
          <t xml:space="preserve">Units:
</t>
        </r>
        <r>
          <rPr>
            <sz val="8"/>
            <color indexed="8"/>
            <rFont val="Times New Roman"/>
            <family val="1"/>
          </rPr>
          <t>Any mobile units being transferred (Includes SlaveNFP, troops, etc.). Troops which are transferred are immediately halved. If the two nations are of different Religions, they are halved again. If the Two Nations are of of different Languages, they are halved yet again. SlaveNFP are transferred without reduction.</t>
        </r>
      </text>
    </comment>
    <comment ref="G161" authorId="0">
      <text>
        <r>
          <rPr>
            <b/>
            <sz val="8"/>
            <color indexed="8"/>
            <rFont val="Times New Roman"/>
            <family val="1"/>
          </rPr>
          <t>Means of Transfer</t>
        </r>
        <r>
          <rPr>
            <sz val="8"/>
            <color indexed="8"/>
            <rFont val="Times New Roman"/>
            <family val="1"/>
          </rPr>
          <t xml:space="preserve">:
Can be any of the following:
</t>
        </r>
        <r>
          <rPr>
            <b/>
            <sz val="8"/>
            <color indexed="8"/>
            <rFont val="Times New Roman"/>
            <family val="1"/>
          </rPr>
          <t>Trade Route</t>
        </r>
        <r>
          <rPr>
            <sz val="8"/>
            <color indexed="8"/>
            <rFont val="Times New Roman"/>
            <family val="1"/>
          </rPr>
          <t xml:space="preserve">: If you currently Trade with the Target Nation, unlimited Agro and GP may be traded along it. List the five-digit Trade Route Number in the field.
</t>
        </r>
        <r>
          <rPr>
            <b/>
            <sz val="8"/>
            <color indexed="8"/>
            <rFont val="Times New Roman"/>
            <family val="1"/>
          </rPr>
          <t>Tithe</t>
        </r>
        <r>
          <rPr>
            <sz val="8"/>
            <color indexed="8"/>
            <rFont val="Times New Roman"/>
            <family val="1"/>
          </rPr>
          <t xml:space="preserve">: If you collect from or owe a tithe to the Target Nation, unlimited GP may be traded through it. Simply note 'Tithe' in the field.
</t>
        </r>
        <r>
          <rPr>
            <b/>
            <sz val="8"/>
            <color indexed="8"/>
            <rFont val="Times New Roman"/>
            <family val="1"/>
          </rPr>
          <t>Leader</t>
        </r>
        <r>
          <rPr>
            <sz val="8"/>
            <color indexed="8"/>
            <rFont val="Times New Roman"/>
            <family val="1"/>
          </rPr>
          <t xml:space="preserve">: Leaders may transport resources personally. List the Leader Number (K01, L12, etc.) in the field. A leader acting alone may oversee no more than 100 GP, 50 NFP or 10 Agro in a single transfer.  Each 100 GP, 1 NFP and 0.5 Agro require 1 Cargo Capacity if being transported via Seazone, but are limited only by the Cargo Value of the fleet.
</t>
        </r>
        <r>
          <rPr>
            <b/>
            <sz val="8"/>
            <color indexed="8"/>
            <rFont val="Times New Roman"/>
            <family val="1"/>
          </rPr>
          <t>Pickup</t>
        </r>
        <r>
          <rPr>
            <sz val="8"/>
            <color indexed="8"/>
            <rFont val="Times New Roman"/>
            <family val="1"/>
          </rPr>
          <t>: A foreign Leader may be arriving to take on the resources. List the Leader's Number and the location of the Pickup (Pickup from L11 in Berlin). A single leader may oversee no more than 100 GP, 50 NFP or 10 Agro in a single transfer.  Each 100 GP, 1 NFP and 1 Agro require 1 Cargo Capacity if being transported via Seazone, but are limited only by the Cargo Value of the fleet.</t>
        </r>
      </text>
    </comment>
    <comment ref="A177" authorId="0">
      <text>
        <r>
          <rPr>
            <b/>
            <sz val="8"/>
            <color indexed="8"/>
            <rFont val="Times New Roman"/>
            <family val="1"/>
          </rPr>
          <t xml:space="preserve">Project Type:
</t>
        </r>
        <r>
          <rPr>
            <sz val="8"/>
            <color indexed="8"/>
            <rFont val="Times New Roman"/>
            <family val="1"/>
          </rPr>
          <t>The Type of National Project being constructed. Note that if it is not listed in Chapter 6 of the Base Rules, it should be listed as a BUILD instead.</t>
        </r>
      </text>
    </comment>
    <comment ref="B177" authorId="0">
      <text>
        <r>
          <rPr>
            <b/>
            <sz val="8"/>
            <color indexed="8"/>
            <rFont val="Times New Roman"/>
            <family val="1"/>
          </rPr>
          <t xml:space="preserve">GP:
</t>
        </r>
        <r>
          <rPr>
            <sz val="8"/>
            <color indexed="8"/>
            <rFont val="Times New Roman"/>
            <family val="1"/>
          </rPr>
          <t>The Number of Gold Points spent on the Project.</t>
        </r>
      </text>
    </comment>
    <comment ref="C177" authorId="0">
      <text>
        <r>
          <rPr>
            <b/>
            <sz val="8"/>
            <color indexed="8"/>
            <rFont val="Times New Roman"/>
            <family val="1"/>
          </rPr>
          <t xml:space="preserve">NFP:
</t>
        </r>
        <r>
          <rPr>
            <sz val="8"/>
            <color indexed="8"/>
            <rFont val="Times New Roman"/>
            <family val="1"/>
          </rPr>
          <t>How much of your National Force Pool is being spent on the Project.</t>
        </r>
      </text>
    </comment>
    <comment ref="D177" authorId="0">
      <text>
        <r>
          <rPr>
            <b/>
            <sz val="8"/>
            <color indexed="8"/>
            <rFont val="Times New Roman"/>
            <family val="1"/>
          </rPr>
          <t xml:space="preserve">Location:
</t>
        </r>
        <r>
          <rPr>
            <sz val="8"/>
            <color indexed="8"/>
            <rFont val="Times New Roman"/>
            <family val="1"/>
          </rPr>
          <t xml:space="preserve">The Location (City or Region) in which the Project is being built. You must control the location in question at Non-Paying Tributary Status or better. If you wish to ship the funds directly, you must be able to trace a Line of Supply to the location. Otherwise, you must ship the resources directly with a leader. A line of supply must originate from your capital and may always cross controlled regions of Non-Paying Tributary Status or better. A line of supply may cross a Seazone or series of Seazones if there is a controlled Port City (At NT or Better) at both ends of the supply route. </t>
        </r>
      </text>
    </comment>
    <comment ref="F177" authorId="0">
      <text>
        <r>
          <rPr>
            <b/>
            <sz val="8"/>
            <color indexed="8"/>
            <rFont val="Times New Roman"/>
            <family val="1"/>
          </rPr>
          <t xml:space="preserve">Level:
</t>
        </r>
        <r>
          <rPr>
            <sz val="8"/>
            <color indexed="8"/>
            <rFont val="Times New Roman"/>
            <family val="1"/>
          </rPr>
          <t>The Level of the National Project. For Megalitic Constructs this is (Base Level * Terrain Multiple). For National Transformation projects this is (Base Level * Imperial Size).
Terrain Multiples for Civilized Nations:
C/C2/I = 1.0
W = 1.5
M/S/D/J = 2.0
T = 3.0</t>
        </r>
      </text>
    </comment>
    <comment ref="G177" authorId="0">
      <text>
        <r>
          <rPr>
            <b/>
            <sz val="8"/>
            <color indexed="8"/>
            <rFont val="Times New Roman"/>
            <family val="1"/>
          </rPr>
          <t xml:space="preserve">Name:
</t>
        </r>
        <r>
          <rPr>
            <sz val="8"/>
            <color indexed="8"/>
            <rFont val="Times New Roman"/>
            <family val="1"/>
          </rPr>
          <t>If the Project has a Name, list it here. Generally used for Religious Monuments and the like. Cultivation and Road projects don't need names.</t>
        </r>
      </text>
    </comment>
    <comment ref="A193" authorId="0">
      <text>
        <r>
          <rPr>
            <b/>
            <sz val="8"/>
            <color indexed="8"/>
            <rFont val="Times New Roman"/>
            <family val="1"/>
          </rPr>
          <t xml:space="preserve">Project ID:
</t>
        </r>
        <r>
          <rPr>
            <sz val="8"/>
            <color indexed="8"/>
            <rFont val="Times New Roman"/>
            <family val="1"/>
          </rPr>
          <t>The five-digit number asigned to the Project. Project numbers MUST be listed in ascending order:
00018
00029
00107</t>
        </r>
      </text>
    </comment>
    <comment ref="B193" authorId="0">
      <text>
        <r>
          <rPr>
            <b/>
            <sz val="8"/>
            <color indexed="8"/>
            <rFont val="Times New Roman"/>
            <family val="1"/>
          </rPr>
          <t xml:space="preserve">GP:
</t>
        </r>
        <r>
          <rPr>
            <sz val="8"/>
            <color indexed="8"/>
            <rFont val="Times New Roman"/>
            <family val="1"/>
          </rPr>
          <t>The Number of Gold Points spent on the Project.</t>
        </r>
      </text>
    </comment>
    <comment ref="C193" authorId="0">
      <text>
        <r>
          <rPr>
            <b/>
            <sz val="8"/>
            <color indexed="8"/>
            <rFont val="Times New Roman"/>
            <family val="1"/>
          </rPr>
          <t xml:space="preserve">NFP:
</t>
        </r>
        <r>
          <rPr>
            <sz val="8"/>
            <color indexed="8"/>
            <rFont val="Times New Roman"/>
            <family val="1"/>
          </rPr>
          <t>How much of your National Force Pool is being spent on the Project.</t>
        </r>
      </text>
    </comment>
    <comment ref="D193" authorId="0">
      <text>
        <r>
          <rPr>
            <b/>
            <sz val="8"/>
            <color indexed="8"/>
            <rFont val="Times New Roman"/>
            <family val="1"/>
          </rPr>
          <t xml:space="preserve">Location:
</t>
        </r>
        <r>
          <rPr>
            <sz val="8"/>
            <color indexed="8"/>
            <rFont val="Times New Roman"/>
            <family val="1"/>
          </rPr>
          <t xml:space="preserve">The Location (City or Region) in which the Project is being built. You must control the location in question at Non-Paying Tributary Status or better. If you wish to ship the funds directly, you must be able to trace a Line of Supply to the location. Otherwise, you must ship the resources directly with a leader. A line of supply must originate from your capital and may always cross controlled regions of Non-Paying Tributary Status or better. A line of supply may cross a Seazone or series of Seazones if there is a controlled Port City (At NT or Better) at both ends of the supply route. </t>
        </r>
      </text>
    </comment>
    <comment ref="F193" authorId="0">
      <text>
        <r>
          <rPr>
            <b/>
            <sz val="8"/>
            <color indexed="8"/>
            <rFont val="Times New Roman"/>
            <family val="1"/>
          </rPr>
          <t xml:space="preserve">Finshed?:
</t>
        </r>
        <r>
          <rPr>
            <sz val="8"/>
            <color indexed="8"/>
            <rFont val="Times New Roman"/>
            <family val="1"/>
          </rPr>
          <t>Indicate 'Yes' if at turn's end all the resources (GP, NFP and Time) will have been paid.
If not, indicate 'No.'</t>
        </r>
      </text>
    </comment>
    <comment ref="G193" authorId="0">
      <text>
        <r>
          <rPr>
            <b/>
            <sz val="8"/>
            <color indexed="8"/>
            <rFont val="Times New Roman"/>
            <family val="1"/>
          </rPr>
          <t xml:space="preserve">Name:
</t>
        </r>
        <r>
          <rPr>
            <sz val="8"/>
            <color indexed="8"/>
            <rFont val="Times New Roman"/>
            <family val="1"/>
          </rPr>
          <t>If the Project has a Name, list it here. Generally used for Religious Monuments and the like. Cultivation and Road projects don't need names.</t>
        </r>
      </text>
    </comment>
    <comment ref="A209" authorId="0">
      <text>
        <r>
          <rPr>
            <b/>
            <sz val="8"/>
            <color indexed="8"/>
            <rFont val="Times New Roman"/>
            <family val="1"/>
          </rPr>
          <t xml:space="preserve">Origin Port:
</t>
        </r>
        <r>
          <rPr>
            <sz val="8"/>
            <color indexed="8"/>
            <rFont val="Times New Roman"/>
            <family val="1"/>
          </rPr>
          <t>The City you are using to start your Trade Route. The city must be connected to your capital by a series of contiguous land regions at Non-Paying Tributary status or better.
If this route is a Land Route, enter 'Land' in the cell, and leave the next four cells blank.</t>
        </r>
      </text>
    </comment>
    <comment ref="B209" authorId="0">
      <text>
        <r>
          <rPr>
            <b/>
            <sz val="8"/>
            <color indexed="8"/>
            <rFont val="Times New Roman"/>
            <family val="1"/>
          </rPr>
          <t xml:space="preserve">Yout Harbor/Base Port:
</t>
        </r>
        <r>
          <rPr>
            <sz val="8"/>
            <color indexed="8"/>
            <rFont val="Times New Roman"/>
            <family val="1"/>
          </rPr>
          <t xml:space="preserve">The City you wish to harbor your MSP within. It need not be the same as the </t>
        </r>
        <r>
          <rPr>
            <i/>
            <sz val="8"/>
            <color indexed="8"/>
            <rFont val="Times New Roman"/>
            <family val="1"/>
          </rPr>
          <t xml:space="preserve">Origin Port, </t>
        </r>
        <r>
          <rPr>
            <sz val="8"/>
            <color indexed="8"/>
            <rFont val="Times New Roman"/>
            <family val="1"/>
          </rPr>
          <t xml:space="preserve">which is used to determine distance. The Harbor/Base Port must be a controlled port city that can trace a line through any number of mapped Seazones/Rivers to the </t>
        </r>
        <r>
          <rPr>
            <i/>
            <sz val="8"/>
            <color indexed="8"/>
            <rFont val="Times New Roman"/>
            <family val="1"/>
          </rPr>
          <t>Origin Port</t>
        </r>
        <r>
          <rPr>
            <sz val="8"/>
            <color indexed="8"/>
            <rFont val="Times New Roman"/>
            <family val="1"/>
          </rPr>
          <t xml:space="preserve">. </t>
        </r>
      </text>
    </comment>
    <comment ref="D209" authorId="0">
      <text>
        <r>
          <rPr>
            <b/>
            <sz val="8"/>
            <color indexed="8"/>
            <rFont val="Times New Roman"/>
            <family val="1"/>
          </rPr>
          <t xml:space="preserve">Merchant Shipping Points:
</t>
        </r>
        <r>
          <rPr>
            <sz val="8"/>
            <color indexed="8"/>
            <rFont val="Times New Roman"/>
            <family val="1"/>
          </rPr>
          <t xml:space="preserve">The Number of MSP you are directly adding to the New Trade Route. If using Hands-Off-Trade, you must be running the </t>
        </r>
        <r>
          <rPr>
            <i/>
            <sz val="8"/>
            <color indexed="8"/>
            <rFont val="Times New Roman"/>
            <family val="1"/>
          </rPr>
          <t>IMA</t>
        </r>
        <r>
          <rPr>
            <sz val="8"/>
            <color indexed="8"/>
            <rFont val="Times New Roman"/>
            <family val="1"/>
          </rPr>
          <t xml:space="preserve"> action. </t>
        </r>
      </text>
    </comment>
    <comment ref="E209" authorId="0">
      <text>
        <r>
          <rPr>
            <b/>
            <sz val="8"/>
            <color indexed="8"/>
            <rFont val="Times New Roman"/>
            <family val="1"/>
          </rPr>
          <t xml:space="preserve">Distance:
</t>
        </r>
        <r>
          <rPr>
            <sz val="8"/>
            <color indexed="8"/>
            <rFont val="Times New Roman"/>
            <family val="1"/>
          </rPr>
          <t xml:space="preserve">The number of Seazones/Rivers between your </t>
        </r>
        <r>
          <rPr>
            <i/>
            <sz val="8"/>
            <color indexed="8"/>
            <rFont val="Times New Roman"/>
            <family val="1"/>
          </rPr>
          <t>Origin Port</t>
        </r>
        <r>
          <rPr>
            <sz val="8"/>
            <color indexed="8"/>
            <rFont val="Times New Roman"/>
            <family val="1"/>
          </rPr>
          <t xml:space="preserve"> and the </t>
        </r>
        <r>
          <rPr>
            <i/>
            <sz val="8"/>
            <color indexed="8"/>
            <rFont val="Times New Roman"/>
            <family val="1"/>
          </rPr>
          <t>Destination Port</t>
        </r>
        <r>
          <rPr>
            <sz val="8"/>
            <color indexed="8"/>
            <rFont val="Times New Roman"/>
            <family val="1"/>
          </rPr>
          <t xml:space="preserve"> of your trading partner. This number must be equal to or less than your current </t>
        </r>
        <r>
          <rPr>
            <i/>
            <sz val="8"/>
            <color indexed="8"/>
            <rFont val="Times New Roman"/>
            <family val="1"/>
          </rPr>
          <t>Trade Range</t>
        </r>
        <r>
          <rPr>
            <sz val="8"/>
            <color indexed="8"/>
            <rFont val="Times New Roman"/>
            <family val="1"/>
          </rPr>
          <t>. You must also possess the Rutters for each Seazone/River crossed.</t>
        </r>
      </text>
    </comment>
    <comment ref="F209" authorId="0">
      <text>
        <r>
          <rPr>
            <b/>
            <sz val="8"/>
            <color indexed="8"/>
            <rFont val="Times New Roman"/>
            <family val="1"/>
          </rPr>
          <t xml:space="preserve">Destination Port:
</t>
        </r>
        <r>
          <rPr>
            <sz val="8"/>
            <color indexed="8"/>
            <rFont val="Times New Roman"/>
            <family val="1"/>
          </rPr>
          <t>The city you are using to trace the Trade Route to. The City must be controled by your trade partner, and must be connected to their capital by a series of contiguous land regions of Non-Paying Tributary status or better.</t>
        </r>
      </text>
    </comment>
    <comment ref="H209" authorId="0">
      <text>
        <r>
          <rPr>
            <b/>
            <sz val="8"/>
            <color indexed="8"/>
            <rFont val="Times New Roman"/>
            <family val="1"/>
          </rPr>
          <t xml:space="preserve">Trade Partner:
</t>
        </r>
        <r>
          <rPr>
            <sz val="8"/>
            <color indexed="8"/>
            <rFont val="Times New Roman"/>
            <family val="1"/>
          </rPr>
          <t>The name of the Nation you wish to trade with.</t>
        </r>
      </text>
    </comment>
    <comment ref="L211" authorId="0">
      <text>
        <r>
          <rPr>
            <sz val="8"/>
            <color indexed="8"/>
            <rFont val="Times New Roman"/>
            <family val="1"/>
          </rPr>
          <t>The Total amount of MSP Changes made in the turn. This number should be a zero. If not, the box will glow red and indicate the number of MSP you are short, or the number of MSP you still have yet to assign.</t>
        </r>
      </text>
    </comment>
    <comment ref="A224" authorId="0">
      <text>
        <r>
          <rPr>
            <b/>
            <sz val="8"/>
            <color indexed="8"/>
            <rFont val="Times New Roman"/>
            <family val="1"/>
          </rPr>
          <t xml:space="preserve">Route Number:
</t>
        </r>
        <r>
          <rPr>
            <sz val="8"/>
            <color indexed="8"/>
            <rFont val="Times New Roman"/>
            <family val="1"/>
          </rPr>
          <t>The assigned five-digit Trade Route Number (00157) of the Route being changed. Route numbers should be listed in ascending order:
00018
00029
00107</t>
        </r>
      </text>
    </comment>
    <comment ref="B224" authorId="0">
      <text>
        <r>
          <rPr>
            <b/>
            <sz val="8"/>
            <color indexed="8"/>
            <rFont val="Times New Roman"/>
            <family val="1"/>
          </rPr>
          <t xml:space="preserve">MSP Change:
</t>
        </r>
        <r>
          <rPr>
            <sz val="8"/>
            <color indexed="8"/>
            <rFont val="Times New Roman"/>
            <family val="1"/>
          </rPr>
          <t xml:space="preserve">The Change in </t>
        </r>
        <r>
          <rPr>
            <i/>
            <sz val="8"/>
            <color indexed="8"/>
            <rFont val="Times New Roman"/>
            <family val="1"/>
          </rPr>
          <t>Merchant Shipping Points</t>
        </r>
        <r>
          <rPr>
            <sz val="8"/>
            <color indexed="8"/>
            <rFont val="Times New Roman"/>
            <family val="1"/>
          </rPr>
          <t xml:space="preserve"> allocated to the route, expressed as a positive or negative number. If running Hands-Off-Trade, an </t>
        </r>
        <r>
          <rPr>
            <i/>
            <sz val="8"/>
            <color indexed="8"/>
            <rFont val="Times New Roman"/>
            <family val="1"/>
          </rPr>
          <t>IMA</t>
        </r>
        <r>
          <rPr>
            <sz val="8"/>
            <color indexed="8"/>
            <rFont val="Times New Roman"/>
            <family val="1"/>
          </rPr>
          <t xml:space="preserve"> action must be run.</t>
        </r>
      </text>
    </comment>
    <comment ref="C224" authorId="0">
      <text>
        <r>
          <rPr>
            <b/>
            <sz val="8"/>
            <color indexed="8"/>
            <rFont val="Times New Roman"/>
            <family val="1"/>
          </rPr>
          <t xml:space="preserve">Harbor/Base Port Change:
</t>
        </r>
        <r>
          <rPr>
            <sz val="8"/>
            <color indexed="8"/>
            <rFont val="Times New Roman"/>
            <family val="1"/>
          </rPr>
          <t xml:space="preserve">The new Harbor/Base Port must be a controlled port city that can trace a line through any number of mapped Seazones/Rivers to the From Port. </t>
        </r>
      </text>
    </comment>
    <comment ref="G224" authorId="0">
      <text>
        <r>
          <rPr>
            <b/>
            <sz val="8"/>
            <color indexed="8"/>
            <rFont val="Times New Roman"/>
            <family val="1"/>
          </rPr>
          <t xml:space="preserve">Origin Port Change:
</t>
        </r>
        <r>
          <rPr>
            <sz val="8"/>
            <color indexed="8"/>
            <rFont val="Times New Roman"/>
            <family val="1"/>
          </rPr>
          <t xml:space="preserve">The new </t>
        </r>
        <r>
          <rPr>
            <i/>
            <sz val="8"/>
            <color indexed="8"/>
            <rFont val="Times New Roman"/>
            <family val="1"/>
          </rPr>
          <t>Origin City</t>
        </r>
        <r>
          <rPr>
            <sz val="8"/>
            <color indexed="8"/>
            <rFont val="Times New Roman"/>
            <family val="1"/>
          </rPr>
          <t xml:space="preserve"> must be connected to your capital by a series of contiguous land regions at Non-Paying Tributary status or better. If this changes the Distance of the route, be sure to note that as well.</t>
        </r>
      </text>
    </comment>
    <comment ref="J224" authorId="0">
      <text>
        <r>
          <rPr>
            <b/>
            <sz val="8"/>
            <color indexed="8"/>
            <rFont val="Times New Roman"/>
            <family val="1"/>
          </rPr>
          <t xml:space="preserve">Distance Change:
</t>
        </r>
        <r>
          <rPr>
            <sz val="8"/>
            <color indexed="8"/>
            <rFont val="Times New Roman"/>
            <family val="1"/>
          </rPr>
          <t xml:space="preserve">The number of Seazones/Rivers between the  </t>
        </r>
        <r>
          <rPr>
            <i/>
            <sz val="8"/>
            <color indexed="8"/>
            <rFont val="Times New Roman"/>
            <family val="1"/>
          </rPr>
          <t>Origin City</t>
        </r>
        <r>
          <rPr>
            <sz val="8"/>
            <color indexed="8"/>
            <rFont val="Times New Roman"/>
            <family val="1"/>
          </rPr>
          <t xml:space="preserve"> and the </t>
        </r>
        <r>
          <rPr>
            <i/>
            <sz val="8"/>
            <color indexed="8"/>
            <rFont val="Times New Roman"/>
            <family val="1"/>
          </rPr>
          <t>Destination City</t>
        </r>
        <r>
          <rPr>
            <sz val="8"/>
            <color indexed="8"/>
            <rFont val="Times New Roman"/>
            <family val="1"/>
          </rPr>
          <t>.</t>
        </r>
      </text>
    </comment>
    <comment ref="L226" authorId="0">
      <text>
        <r>
          <rPr>
            <sz val="8"/>
            <color indexed="8"/>
            <rFont val="Times New Roman"/>
            <family val="1"/>
          </rPr>
          <t>The Total amount of MSP Changes made in the turn. This number should be a zero. If not, the box will glow red and indicate the number of MSP you are short, or the number of MSP you still have yet to assign.</t>
        </r>
      </text>
    </comment>
    <comment ref="A239" authorId="0">
      <text>
        <r>
          <rPr>
            <b/>
            <sz val="8"/>
            <color indexed="8"/>
            <rFont val="Times New Roman"/>
            <family val="1"/>
          </rPr>
          <t xml:space="preserve">Port City:
</t>
        </r>
        <r>
          <rPr>
            <sz val="8"/>
            <color indexed="8"/>
            <rFont val="Times New Roman"/>
            <family val="1"/>
          </rPr>
          <t>The city at which the Merchant Fleet Manipulation is taking place. For Maritime Conversions, the Port City should indicate which garrison the units are being converted into or out of.</t>
        </r>
      </text>
    </comment>
    <comment ref="C239" authorId="0">
      <text>
        <r>
          <rPr>
            <b/>
            <sz val="8"/>
            <color indexed="8"/>
            <rFont val="Times New Roman"/>
            <family val="1"/>
          </rPr>
          <t>Type:
Conversion</t>
        </r>
        <r>
          <rPr>
            <sz val="8"/>
            <color indexed="8"/>
            <rFont val="Times New Roman"/>
            <family val="1"/>
          </rPr>
          <t xml:space="preserve">: Used when converting MSP into light transports, or when converting any ship with a Cargo Value into MSP.
</t>
        </r>
        <r>
          <rPr>
            <b/>
            <sz val="8"/>
            <color indexed="8"/>
            <rFont val="Times New Roman"/>
            <family val="1"/>
          </rPr>
          <t>Internal Trade</t>
        </r>
        <r>
          <rPr>
            <sz val="8"/>
            <color indexed="8"/>
            <rFont val="Times New Roman"/>
            <family val="1"/>
          </rPr>
          <t xml:space="preserve">: MSPs on Internal Trade add to the ITV of the nation, increasing Inter-City Trade Income. Can be Pirated.
</t>
        </r>
        <r>
          <rPr>
            <b/>
            <sz val="8"/>
            <color indexed="8"/>
            <rFont val="Times New Roman"/>
            <family val="1"/>
          </rPr>
          <t>Fishing Fleet</t>
        </r>
        <r>
          <rPr>
            <sz val="8"/>
            <color indexed="8"/>
            <rFont val="Times New Roman"/>
            <family val="1"/>
          </rPr>
          <t xml:space="preserve">: MSPs on Fishing Fleets add to the Agro production of the nation. Can be Pirated.
</t>
        </r>
        <r>
          <rPr>
            <b/>
            <sz val="8"/>
            <color indexed="8"/>
            <rFont val="Times New Roman"/>
            <family val="1"/>
          </rPr>
          <t>Harbored</t>
        </r>
        <r>
          <rPr>
            <sz val="8"/>
            <color indexed="8"/>
            <rFont val="Times New Roman"/>
            <family val="1"/>
          </rPr>
          <t>: MSP which are sitting in port doing nothing. These fleets have no benefit, but may not be Pirated.</t>
        </r>
      </text>
    </comment>
    <comment ref="F239" authorId="0">
      <text>
        <r>
          <rPr>
            <b/>
            <sz val="8"/>
            <color indexed="8"/>
            <rFont val="Times New Roman"/>
            <family val="1"/>
          </rPr>
          <t xml:space="preserve">Units:
</t>
        </r>
        <r>
          <rPr>
            <sz val="8"/>
            <color indexed="8"/>
            <rFont val="Times New Roman"/>
            <family val="1"/>
          </rPr>
          <t>For Maritime Conversions, list the number of units being created by the MSP Conversion (10xt) as a positive amount, or the number and type of units being converted into MSP (-10ct, -5xt) as a negative amount.</t>
        </r>
      </text>
    </comment>
    <comment ref="I239" authorId="0">
      <text>
        <r>
          <rPr>
            <b/>
            <sz val="8"/>
            <color indexed="8"/>
            <rFont val="Times New Roman"/>
            <family val="1"/>
          </rPr>
          <t xml:space="preserve">MSP:
</t>
        </r>
        <r>
          <rPr>
            <sz val="8"/>
            <color indexed="8"/>
            <rFont val="Times New Roman"/>
            <family val="1"/>
          </rPr>
          <t>The number of Merchant Shipping Points being added or subtracted, expressed as a positive or negative number.
Positive amounts for MSP being added to a merchant fleet, or MSP converted into light transports.
Negative amounts for MSP being withdrawn from a merchant fleet, or MSP gained from the conversion of naval units.</t>
        </r>
      </text>
    </comment>
    <comment ref="J239" authorId="0">
      <text>
        <r>
          <rPr>
            <b/>
            <sz val="8"/>
            <color indexed="8"/>
            <rFont val="Times New Roman"/>
            <family val="1"/>
          </rPr>
          <t xml:space="preserve">Existing:
</t>
        </r>
        <r>
          <rPr>
            <sz val="8"/>
            <color indexed="8"/>
            <rFont val="Times New Roman"/>
            <family val="1"/>
          </rPr>
          <t>Mark 'Yes' When adding MSP to an existing Merchant Fleet at a given Port City, rather than creating an entirely new Merchant Fleet. Otherwise, leave blank.</t>
        </r>
      </text>
    </comment>
    <comment ref="L241" authorId="0">
      <text>
        <r>
          <rPr>
            <sz val="8"/>
            <color indexed="8"/>
            <rFont val="Times New Roman"/>
            <family val="1"/>
          </rPr>
          <t>The Total amount of MSP Changes made in the turn. This number should be a zero. If not, the box will glow red and indicate the number of MSP you are short, or the number of MSP you still have yet to assign.</t>
        </r>
      </text>
    </comment>
    <comment ref="A254" authorId="0">
      <text>
        <r>
          <rPr>
            <b/>
            <sz val="8"/>
            <color indexed="8"/>
            <rFont val="Times New Roman"/>
            <family val="1"/>
          </rPr>
          <t xml:space="preserve">Operation Code:
</t>
        </r>
        <r>
          <rPr>
            <sz val="8"/>
            <color indexed="8"/>
            <rFont val="Times New Roman"/>
            <family val="1"/>
          </rPr>
          <t>The two or three letter code used to signify which Operation is being run.</t>
        </r>
      </text>
    </comment>
    <comment ref="B254" authorId="0">
      <text>
        <r>
          <rPr>
            <b/>
            <sz val="8"/>
            <color indexed="8"/>
            <rFont val="Times New Roman"/>
            <family val="1"/>
          </rPr>
          <t xml:space="preserve">Bonus Points:
</t>
        </r>
        <r>
          <rPr>
            <sz val="8"/>
            <color indexed="8"/>
            <rFont val="Times New Roman"/>
            <family val="1"/>
          </rPr>
          <t xml:space="preserve">The number of Bonus Points being assigned to the Operation. The Total number of points assigned may not exceed the </t>
        </r>
        <r>
          <rPr>
            <i/>
            <sz val="8"/>
            <color indexed="8"/>
            <rFont val="Times New Roman"/>
            <family val="1"/>
          </rPr>
          <t>OperationsBns</t>
        </r>
        <r>
          <rPr>
            <sz val="8"/>
            <color indexed="8"/>
            <rFont val="Times New Roman"/>
            <family val="1"/>
          </rPr>
          <t xml:space="preserve"> figure from your Espionage Ratings.</t>
        </r>
      </text>
    </comment>
    <comment ref="C254" authorId="0">
      <text>
        <r>
          <rPr>
            <b/>
            <sz val="8"/>
            <color indexed="8"/>
            <rFont val="Times New Roman"/>
            <family val="1"/>
          </rPr>
          <t xml:space="preserve">GP Bribery:
</t>
        </r>
        <r>
          <rPr>
            <sz val="8"/>
            <color indexed="8"/>
            <rFont val="Times New Roman"/>
            <family val="1"/>
          </rPr>
          <t>The maount of Gold you are using to support the Operation. Each threshold of Bribery grants you a die roll which will:
50% - Do Nothing
40% - Add 1 Bonus Point
10% - Subtract 1 Bonus Point
GP Thresholds:
1 GP = 1 Die
9 GP = 2 Dice
27 GP = 3 Dice
64 GP = 4 Dice
125 GP = 5 Dice
216 GP = 6 Dice
343 GP = 7 Dice
512 GP = 8 Dice
729 GP = 9 Dice
1000 GP = 10 Dice
Etc.</t>
        </r>
      </text>
    </comment>
    <comment ref="D254" authorId="0">
      <text>
        <r>
          <rPr>
            <b/>
            <sz val="8"/>
            <color indexed="8"/>
            <rFont val="Times New Roman"/>
            <family val="1"/>
          </rPr>
          <t xml:space="preserve">Base of Operation:
</t>
        </r>
        <r>
          <rPr>
            <sz val="8"/>
            <color indexed="8"/>
            <rFont val="Times New Roman"/>
            <family val="1"/>
          </rPr>
          <t xml:space="preserve">The Location (Region, City, or Seazone/River) where the Operation is being launched from. To be a Valid Base of Operations, you must have at least one of the following in the location:
</t>
        </r>
        <r>
          <rPr>
            <b/>
            <sz val="8"/>
            <color indexed="8"/>
            <rFont val="Times New Roman"/>
            <family val="1"/>
          </rPr>
          <t>Control</t>
        </r>
        <r>
          <rPr>
            <sz val="8"/>
            <color indexed="8"/>
            <rFont val="Times New Roman"/>
            <family val="1"/>
          </rPr>
          <t xml:space="preserve">: Hold the location at Non-Paying Tributary Status or better. 
</t>
        </r>
        <r>
          <rPr>
            <b/>
            <sz val="8"/>
            <color indexed="8"/>
            <rFont val="Times New Roman"/>
            <family val="1"/>
          </rPr>
          <t>Leader</t>
        </r>
        <r>
          <rPr>
            <sz val="8"/>
            <color indexed="8"/>
            <rFont val="Times New Roman"/>
            <family val="1"/>
          </rPr>
          <t>: Have a National Leader present in the location. Be sure to indicate the</t>
        </r>
        <r>
          <rPr>
            <i/>
            <sz val="8"/>
            <color indexed="8"/>
            <rFont val="Times New Roman"/>
            <family val="1"/>
          </rPr>
          <t xml:space="preserve"> Leader Number</t>
        </r>
        <r>
          <rPr>
            <sz val="8"/>
            <color indexed="8"/>
            <rFont val="Times New Roman"/>
            <family val="1"/>
          </rPr>
          <t xml:space="preserve"> (K01, L11, etc.) along with the location.
</t>
        </r>
        <r>
          <rPr>
            <b/>
            <sz val="8"/>
            <color indexed="8"/>
            <rFont val="Times New Roman"/>
            <family val="1"/>
          </rPr>
          <t>Army</t>
        </r>
        <r>
          <rPr>
            <sz val="8"/>
            <color indexed="8"/>
            <rFont val="Times New Roman"/>
            <family val="1"/>
          </rPr>
          <t>: Have a garrison or Fortress in the actual location.</t>
        </r>
      </text>
    </comment>
    <comment ref="F254" authorId="0">
      <text>
        <r>
          <rPr>
            <b/>
            <sz val="8"/>
            <color indexed="8"/>
            <rFont val="Times New Roman"/>
            <family val="1"/>
          </rPr>
          <t xml:space="preserve">Target Location:
</t>
        </r>
        <r>
          <rPr>
            <sz val="8"/>
            <color indexed="8"/>
            <rFont val="Times New Roman"/>
            <family val="1"/>
          </rPr>
          <t xml:space="preserve">The location where the Operation is to take place. Note that if the number of Action Points beween the </t>
        </r>
        <r>
          <rPr>
            <i/>
            <sz val="8"/>
            <color indexed="8"/>
            <rFont val="Times New Roman"/>
            <family val="1"/>
          </rPr>
          <t>Target Location</t>
        </r>
        <r>
          <rPr>
            <sz val="8"/>
            <color indexed="8"/>
            <rFont val="Times New Roman"/>
            <family val="1"/>
          </rPr>
          <t xml:space="preserve"> and the </t>
        </r>
        <r>
          <rPr>
            <i/>
            <sz val="8"/>
            <color indexed="8"/>
            <rFont val="Times New Roman"/>
            <family val="1"/>
          </rPr>
          <t>Base of Operations</t>
        </r>
        <r>
          <rPr>
            <sz val="8"/>
            <color indexed="8"/>
            <rFont val="Times New Roman"/>
            <family val="1"/>
          </rPr>
          <t xml:space="preserve"> exceeds your </t>
        </r>
        <r>
          <rPr>
            <i/>
            <sz val="8"/>
            <color indexed="8"/>
            <rFont val="Times New Roman"/>
            <family val="1"/>
          </rPr>
          <t>Action Range</t>
        </r>
        <r>
          <rPr>
            <sz val="8"/>
            <color indexed="8"/>
            <rFont val="Times New Roman"/>
            <family val="1"/>
          </rPr>
          <t xml:space="preserve"> (Tech Level / 2), you will suffer a -1 Penalty for each additional AP beyond your </t>
        </r>
        <r>
          <rPr>
            <i/>
            <sz val="8"/>
            <color indexed="8"/>
            <rFont val="Times New Roman"/>
            <family val="1"/>
          </rPr>
          <t>Action Range</t>
        </r>
        <r>
          <rPr>
            <sz val="8"/>
            <color indexed="8"/>
            <rFont val="Times New Roman"/>
            <family val="1"/>
          </rPr>
          <t>.
If the Target Location can be variable (due to Reveal Fact Information or conditional Triggers) write 'Conditional' as the Target Location and explain in the Notes section.</t>
        </r>
      </text>
    </comment>
    <comment ref="H254" authorId="0">
      <text>
        <r>
          <rPr>
            <b/>
            <sz val="8"/>
            <color indexed="8"/>
            <rFont val="Times New Roman"/>
            <family val="1"/>
          </rPr>
          <t xml:space="preserve">Notes:
</t>
        </r>
        <r>
          <rPr>
            <sz val="8"/>
            <color indexed="8"/>
            <rFont val="Times New Roman"/>
            <family val="1"/>
          </rPr>
          <t xml:space="preserve">Any additional information required by the Operation or any Conditional Triggers attached to the Operation.
</t>
        </r>
        <r>
          <rPr>
            <i/>
            <sz val="8"/>
            <color indexed="8"/>
            <rFont val="Times New Roman"/>
            <family val="1"/>
          </rPr>
          <t>Example</t>
        </r>
        <r>
          <rPr>
            <sz val="8"/>
            <color indexed="8"/>
            <rFont val="Times New Roman"/>
            <family val="1"/>
          </rPr>
          <t>: Launch this Subvert Leader Operation at the general of any army invading my controlled regions.</t>
        </r>
      </text>
    </comment>
    <comment ref="A270" authorId="0">
      <text>
        <r>
          <rPr>
            <b/>
            <sz val="8"/>
            <color indexed="8"/>
            <rFont val="Times New Roman"/>
            <family val="1"/>
          </rPr>
          <t xml:space="preserve">Operation Code:
</t>
        </r>
        <r>
          <rPr>
            <sz val="8"/>
            <color indexed="8"/>
            <rFont val="Times New Roman"/>
            <family val="1"/>
          </rPr>
          <t>The two or three letter code used to signify which Operation is being run.</t>
        </r>
      </text>
    </comment>
    <comment ref="B270" authorId="0">
      <text>
        <r>
          <rPr>
            <b/>
            <sz val="8"/>
            <color indexed="8"/>
            <rFont val="Times New Roman"/>
            <family val="1"/>
          </rPr>
          <t xml:space="preserve">Bonus Points:
</t>
        </r>
        <r>
          <rPr>
            <sz val="8"/>
            <color indexed="8"/>
            <rFont val="Times New Roman"/>
            <family val="1"/>
          </rPr>
          <t xml:space="preserve">The number of Bonus Points being assigned to the Operation. The Total number of points assigned may not exceed the </t>
        </r>
        <r>
          <rPr>
            <i/>
            <sz val="8"/>
            <color indexed="8"/>
            <rFont val="Times New Roman"/>
            <family val="1"/>
          </rPr>
          <t>Assassin Bns</t>
        </r>
        <r>
          <rPr>
            <sz val="8"/>
            <color indexed="8"/>
            <rFont val="Times New Roman"/>
            <family val="1"/>
          </rPr>
          <t xml:space="preserve"> figure from your Espionage Ratings.</t>
        </r>
      </text>
    </comment>
    <comment ref="C270" authorId="0">
      <text>
        <r>
          <rPr>
            <b/>
            <sz val="8"/>
            <color indexed="8"/>
            <rFont val="Times New Roman"/>
            <family val="1"/>
          </rPr>
          <t xml:space="preserve">GP Bribery:
</t>
        </r>
        <r>
          <rPr>
            <sz val="8"/>
            <color indexed="8"/>
            <rFont val="Times New Roman"/>
            <family val="1"/>
          </rPr>
          <t>The maount of Gold you are using to support the Operation. Each threshold of Bribery grants you a die roll which will:
50% - Do Nothing
40% - Add 1 Bonus Point
10% - Subtract 1 Bonus Point
GP Thresholds:
1 GP = 1 Die
9 GP = 2 Dice
27 GP = 3 Dice
64 GP = 4 Dice
125 GP = 5 Dice
216 GP = 6 Dice
343 GP = 7 Dice
512 GP = 8 Dice
729 GP = 9 Dice
1000 GP = 10 Dice
Etc.</t>
        </r>
      </text>
    </comment>
    <comment ref="D270" authorId="0">
      <text>
        <r>
          <rPr>
            <b/>
            <sz val="8"/>
            <color indexed="8"/>
            <rFont val="Times New Roman"/>
            <family val="1"/>
          </rPr>
          <t xml:space="preserve">Base of Operation:
</t>
        </r>
        <r>
          <rPr>
            <sz val="8"/>
            <color indexed="8"/>
            <rFont val="Times New Roman"/>
            <family val="1"/>
          </rPr>
          <t xml:space="preserve">The Location (Region, City, or Seazone/River) where the Operation is being launched from. To be a Valid Base of Operations, you must have at least one of the following in the location:
</t>
        </r>
        <r>
          <rPr>
            <b/>
            <sz val="8"/>
            <color indexed="8"/>
            <rFont val="Times New Roman"/>
            <family val="1"/>
          </rPr>
          <t>Control</t>
        </r>
        <r>
          <rPr>
            <sz val="8"/>
            <color indexed="8"/>
            <rFont val="Times New Roman"/>
            <family val="1"/>
          </rPr>
          <t xml:space="preserve">: Hold the location at Non-Paying Tributary Status or better. 
</t>
        </r>
        <r>
          <rPr>
            <b/>
            <sz val="8"/>
            <color indexed="8"/>
            <rFont val="Times New Roman"/>
            <family val="1"/>
          </rPr>
          <t>Leader</t>
        </r>
        <r>
          <rPr>
            <sz val="8"/>
            <color indexed="8"/>
            <rFont val="Times New Roman"/>
            <family val="1"/>
          </rPr>
          <t>: Have a National Leader present in the location. Be sure to indicate the</t>
        </r>
        <r>
          <rPr>
            <i/>
            <sz val="8"/>
            <color indexed="8"/>
            <rFont val="Times New Roman"/>
            <family val="1"/>
          </rPr>
          <t xml:space="preserve"> Leader Number</t>
        </r>
        <r>
          <rPr>
            <sz val="8"/>
            <color indexed="8"/>
            <rFont val="Times New Roman"/>
            <family val="1"/>
          </rPr>
          <t xml:space="preserve"> (K01, L11, etc.) along with the location.
</t>
        </r>
        <r>
          <rPr>
            <b/>
            <sz val="8"/>
            <color indexed="8"/>
            <rFont val="Times New Roman"/>
            <family val="1"/>
          </rPr>
          <t>Army</t>
        </r>
        <r>
          <rPr>
            <sz val="8"/>
            <color indexed="8"/>
            <rFont val="Times New Roman"/>
            <family val="1"/>
          </rPr>
          <t>: Have a garrison or Fortress in the actual location.</t>
        </r>
      </text>
    </comment>
    <comment ref="F270" authorId="0">
      <text>
        <r>
          <rPr>
            <b/>
            <sz val="8"/>
            <color indexed="8"/>
            <rFont val="Times New Roman"/>
            <family val="1"/>
          </rPr>
          <t xml:space="preserve">Target Location:
</t>
        </r>
        <r>
          <rPr>
            <sz val="8"/>
            <color indexed="8"/>
            <rFont val="Times New Roman"/>
            <family val="1"/>
          </rPr>
          <t xml:space="preserve">The location where the Operation is to take place. Note that if the number of Action Points beween the </t>
        </r>
        <r>
          <rPr>
            <i/>
            <sz val="8"/>
            <color indexed="8"/>
            <rFont val="Times New Roman"/>
            <family val="1"/>
          </rPr>
          <t>Target Location</t>
        </r>
        <r>
          <rPr>
            <sz val="8"/>
            <color indexed="8"/>
            <rFont val="Times New Roman"/>
            <family val="1"/>
          </rPr>
          <t xml:space="preserve"> and the </t>
        </r>
        <r>
          <rPr>
            <i/>
            <sz val="8"/>
            <color indexed="8"/>
            <rFont val="Times New Roman"/>
            <family val="1"/>
          </rPr>
          <t>Base of Operations</t>
        </r>
        <r>
          <rPr>
            <sz val="8"/>
            <color indexed="8"/>
            <rFont val="Times New Roman"/>
            <family val="1"/>
          </rPr>
          <t xml:space="preserve"> exceeds your </t>
        </r>
        <r>
          <rPr>
            <i/>
            <sz val="8"/>
            <color indexed="8"/>
            <rFont val="Times New Roman"/>
            <family val="1"/>
          </rPr>
          <t>Action Range</t>
        </r>
        <r>
          <rPr>
            <sz val="8"/>
            <color indexed="8"/>
            <rFont val="Times New Roman"/>
            <family val="1"/>
          </rPr>
          <t xml:space="preserve"> (Tech Level / 2), you will suffer a -1 Penalty for each additional AP beyond your </t>
        </r>
        <r>
          <rPr>
            <i/>
            <sz val="8"/>
            <color indexed="8"/>
            <rFont val="Times New Roman"/>
            <family val="1"/>
          </rPr>
          <t>Action Range</t>
        </r>
        <r>
          <rPr>
            <sz val="8"/>
            <color indexed="8"/>
            <rFont val="Times New Roman"/>
            <family val="1"/>
          </rPr>
          <t>.
If the Target Location can be variable (due to Reveal Fact Information or conditional Triggers) write 'Conditional' as the Target Location and explain in the Notes section.</t>
        </r>
      </text>
    </comment>
    <comment ref="H270" authorId="0">
      <text>
        <r>
          <rPr>
            <b/>
            <sz val="8"/>
            <color indexed="8"/>
            <rFont val="Times New Roman"/>
            <family val="1"/>
          </rPr>
          <t xml:space="preserve">Notes:
</t>
        </r>
        <r>
          <rPr>
            <sz val="8"/>
            <color indexed="8"/>
            <rFont val="Times New Roman"/>
            <family val="1"/>
          </rPr>
          <t xml:space="preserve">Any additional information required by the Operation or any Conditional Triggers attached to the Operation.
</t>
        </r>
        <r>
          <rPr>
            <i/>
            <sz val="8"/>
            <color indexed="8"/>
            <rFont val="Times New Roman"/>
            <family val="1"/>
          </rPr>
          <t>Example</t>
        </r>
        <r>
          <rPr>
            <sz val="8"/>
            <color indexed="8"/>
            <rFont val="Times New Roman"/>
            <family val="1"/>
          </rPr>
          <t>: Launch this Kill Leader Operation at the general of any army invading my controlled regions.</t>
        </r>
      </text>
    </comment>
    <comment ref="A287" authorId="0">
      <text>
        <r>
          <rPr>
            <b/>
            <sz val="8"/>
            <color indexed="8"/>
            <rFont val="Times New Roman"/>
            <family val="1"/>
          </rPr>
          <t xml:space="preserve">Operation Code:
</t>
        </r>
        <r>
          <rPr>
            <sz val="8"/>
            <color indexed="8"/>
            <rFont val="Times New Roman"/>
            <family val="1"/>
          </rPr>
          <t>The two or three letter code used to signify which Operation is being run.</t>
        </r>
      </text>
    </comment>
    <comment ref="B287" authorId="0">
      <text>
        <r>
          <rPr>
            <b/>
            <sz val="8"/>
            <color indexed="8"/>
            <rFont val="Times New Roman"/>
            <family val="1"/>
          </rPr>
          <t xml:space="preserve">Bonus Points:
</t>
        </r>
        <r>
          <rPr>
            <sz val="8"/>
            <color indexed="8"/>
            <rFont val="Times New Roman"/>
            <family val="1"/>
          </rPr>
          <t xml:space="preserve">The number of Bonus Points being assigned to the Operation. The Total number of points assigned may not exceed the </t>
        </r>
        <r>
          <rPr>
            <i/>
            <sz val="8"/>
            <color indexed="8"/>
            <rFont val="Times New Roman"/>
            <family val="1"/>
          </rPr>
          <t>Ops Bonus</t>
        </r>
        <r>
          <rPr>
            <sz val="8"/>
            <color indexed="8"/>
            <rFont val="Times New Roman"/>
            <family val="1"/>
          </rPr>
          <t xml:space="preserve"> figure from your Religious Ratings.</t>
        </r>
      </text>
    </comment>
    <comment ref="C287" authorId="0">
      <text>
        <r>
          <rPr>
            <b/>
            <sz val="8"/>
            <color indexed="8"/>
            <rFont val="Times New Roman"/>
            <family val="1"/>
          </rPr>
          <t xml:space="preserve">GP Bribery:
</t>
        </r>
        <r>
          <rPr>
            <sz val="8"/>
            <color indexed="8"/>
            <rFont val="Times New Roman"/>
            <family val="1"/>
          </rPr>
          <t>The maount of Gold you are using to support the Operation. Each threshold of Bribery grants you a die roll which will:
50% - Do Nothing
40% - Add 1 Bonus Point
10% - Subtract 1 Bonus Point
GP Thresholds:
1 GP = 1 Die
9 GP = 2 Dice
27 GP = 3 Dice
64 GP = 4 Dice
125 GP = 5 Dice
216 GP = 6 Dice
343 GP = 7 Dice
512 GP = 8 Dice
729 GP = 9 Dice
1000 GP = 10 Dice
Etc.</t>
        </r>
      </text>
    </comment>
    <comment ref="D287" authorId="0">
      <text>
        <r>
          <rPr>
            <b/>
            <sz val="8"/>
            <color indexed="8"/>
            <rFont val="Times New Roman"/>
            <family val="1"/>
          </rPr>
          <t xml:space="preserve">Base of Operation:
</t>
        </r>
        <r>
          <rPr>
            <sz val="8"/>
            <color indexed="8"/>
            <rFont val="Times New Roman"/>
            <family val="1"/>
          </rPr>
          <t xml:space="preserve">The Location (Region, City, or Seazone/River) where the Operation is being launched from. To be a Valid Base of Operations, you must have at least one of the following in the location:
</t>
        </r>
        <r>
          <rPr>
            <b/>
            <sz val="8"/>
            <color indexed="8"/>
            <rFont val="Times New Roman"/>
            <family val="1"/>
          </rPr>
          <t>Control</t>
        </r>
        <r>
          <rPr>
            <sz val="8"/>
            <color indexed="8"/>
            <rFont val="Times New Roman"/>
            <family val="1"/>
          </rPr>
          <t xml:space="preserve">: Hold the location at Non-Paying Tributary Status or better. 
</t>
        </r>
        <r>
          <rPr>
            <b/>
            <sz val="8"/>
            <color indexed="8"/>
            <rFont val="Times New Roman"/>
            <family val="1"/>
          </rPr>
          <t>Leader</t>
        </r>
        <r>
          <rPr>
            <sz val="8"/>
            <color indexed="8"/>
            <rFont val="Times New Roman"/>
            <family val="1"/>
          </rPr>
          <t>: Have a National Leader present in the location. Be sure to indicate the</t>
        </r>
        <r>
          <rPr>
            <i/>
            <sz val="8"/>
            <color indexed="8"/>
            <rFont val="Times New Roman"/>
            <family val="1"/>
          </rPr>
          <t xml:space="preserve"> Leader Number</t>
        </r>
        <r>
          <rPr>
            <sz val="8"/>
            <color indexed="8"/>
            <rFont val="Times New Roman"/>
            <family val="1"/>
          </rPr>
          <t xml:space="preserve"> (K01, L11, etc.) along with the location.
</t>
        </r>
        <r>
          <rPr>
            <b/>
            <sz val="8"/>
            <color indexed="8"/>
            <rFont val="Times New Roman"/>
            <family val="1"/>
          </rPr>
          <t>Army</t>
        </r>
        <r>
          <rPr>
            <sz val="8"/>
            <color indexed="8"/>
            <rFont val="Times New Roman"/>
            <family val="1"/>
          </rPr>
          <t>: Have a garrison or Fortress in the actual location.</t>
        </r>
      </text>
    </comment>
    <comment ref="F287" authorId="0">
      <text>
        <r>
          <rPr>
            <b/>
            <sz val="8"/>
            <color indexed="8"/>
            <rFont val="Times New Roman"/>
            <family val="1"/>
          </rPr>
          <t xml:space="preserve">Target Location:
</t>
        </r>
        <r>
          <rPr>
            <sz val="8"/>
            <color indexed="8"/>
            <rFont val="Times New Roman"/>
            <family val="1"/>
          </rPr>
          <t xml:space="preserve">The location where the Operation is to take place. Note that if the number of Action Points beween the </t>
        </r>
        <r>
          <rPr>
            <i/>
            <sz val="8"/>
            <color indexed="8"/>
            <rFont val="Times New Roman"/>
            <family val="1"/>
          </rPr>
          <t>Target Location</t>
        </r>
        <r>
          <rPr>
            <sz val="8"/>
            <color indexed="8"/>
            <rFont val="Times New Roman"/>
            <family val="1"/>
          </rPr>
          <t xml:space="preserve"> and the </t>
        </r>
        <r>
          <rPr>
            <i/>
            <sz val="8"/>
            <color indexed="8"/>
            <rFont val="Times New Roman"/>
            <family val="1"/>
          </rPr>
          <t>Base of Operations</t>
        </r>
        <r>
          <rPr>
            <sz val="8"/>
            <color indexed="8"/>
            <rFont val="Times New Roman"/>
            <family val="1"/>
          </rPr>
          <t xml:space="preserve"> exceeds your </t>
        </r>
        <r>
          <rPr>
            <i/>
            <sz val="8"/>
            <color indexed="8"/>
            <rFont val="Times New Roman"/>
            <family val="1"/>
          </rPr>
          <t>Action Range</t>
        </r>
        <r>
          <rPr>
            <sz val="8"/>
            <color indexed="8"/>
            <rFont val="Times New Roman"/>
            <family val="1"/>
          </rPr>
          <t xml:space="preserve"> (Tech Level / 2), you will suffer a -1 Penalty for each additional AP beyond your </t>
        </r>
        <r>
          <rPr>
            <i/>
            <sz val="8"/>
            <color indexed="8"/>
            <rFont val="Times New Roman"/>
            <family val="1"/>
          </rPr>
          <t>Action Range</t>
        </r>
        <r>
          <rPr>
            <sz val="8"/>
            <color indexed="8"/>
            <rFont val="Times New Roman"/>
            <family val="1"/>
          </rPr>
          <t>.
If the Target Location can be variable (due to Reveal Fact Information or conditional Triggers) write 'Conditional' as the Target Location and explain in the Notes section.</t>
        </r>
      </text>
    </comment>
    <comment ref="H287" authorId="0">
      <text>
        <r>
          <rPr>
            <b/>
            <sz val="8"/>
            <color indexed="8"/>
            <rFont val="Times New Roman"/>
            <family val="1"/>
          </rPr>
          <t xml:space="preserve">Notes:
</t>
        </r>
        <r>
          <rPr>
            <sz val="8"/>
            <color indexed="8"/>
            <rFont val="Times New Roman"/>
            <family val="1"/>
          </rPr>
          <t xml:space="preserve">Any additional information required by the Operation or any Conditional Triggers attached to the Operation.
</t>
        </r>
        <r>
          <rPr>
            <i/>
            <sz val="8"/>
            <color indexed="8"/>
            <rFont val="Times New Roman"/>
            <family val="1"/>
          </rPr>
          <t>Example</t>
        </r>
        <r>
          <rPr>
            <sz val="8"/>
            <color indexed="8"/>
            <rFont val="Times New Roman"/>
            <family val="1"/>
          </rPr>
          <t>: Launch this Missionary Operation to counter any sucessful foreign missionaries in our controlled regions.</t>
        </r>
      </text>
    </comment>
    <comment ref="A305" authorId="0">
      <text>
        <r>
          <rPr>
            <b/>
            <sz val="8"/>
            <color indexed="8"/>
            <rFont val="Times New Roman"/>
            <family val="1"/>
          </rPr>
          <t xml:space="preserve">Army Number:
</t>
        </r>
        <r>
          <rPr>
            <sz val="8"/>
            <color indexed="8"/>
            <rFont val="Times New Roman"/>
            <family val="1"/>
          </rPr>
          <t>The number of the National Leader found on the stat sheet as '#'. Leaders should be arranged in ascending order:
01
03
11
21
Etc.</t>
        </r>
      </text>
    </comment>
    <comment ref="B305" authorId="0">
      <text>
        <r>
          <rPr>
            <b/>
            <sz val="8"/>
            <color indexed="8"/>
            <rFont val="Times New Roman"/>
            <family val="1"/>
          </rPr>
          <t xml:space="preserve">Type / Stats:
</t>
        </r>
        <r>
          <rPr>
            <sz val="8"/>
            <color indexed="8"/>
            <rFont val="Times New Roman"/>
            <family val="1"/>
          </rPr>
          <t>The Type (K, H, L, A, etc.) followed by their three or four statistics.
K897
L34A
Etc.</t>
        </r>
      </text>
    </comment>
    <comment ref="I305" authorId="0">
      <text>
        <r>
          <rPr>
            <b/>
            <sz val="8"/>
            <color indexed="8"/>
            <rFont val="Times New Roman"/>
            <family val="1"/>
          </rPr>
          <t xml:space="preserve">APs Left:
</t>
        </r>
        <r>
          <rPr>
            <sz val="8"/>
            <color indexed="8"/>
            <rFont val="Times New Roman"/>
            <family val="1"/>
          </rPr>
          <t>The Action Points your leader has left to spend. If this number is negative, the box will glow red.</t>
        </r>
      </text>
    </comment>
    <comment ref="J305" authorId="0">
      <text>
        <r>
          <rPr>
            <b/>
            <sz val="8"/>
            <color indexed="8"/>
            <rFont val="Times New Roman"/>
            <family val="1"/>
          </rPr>
          <t xml:space="preserve">Total APs:
</t>
        </r>
        <r>
          <rPr>
            <sz val="8"/>
            <color indexed="8"/>
            <rFont val="Times New Roman"/>
            <family val="1"/>
          </rPr>
          <t>The total number of Action Points available to the leader for the turn. Determined by adding the APs from each year in the Action Point Worksheet. If your GM Is not using the AP Worksheet, write the total number of APs your leader has directly into the field below.</t>
        </r>
      </text>
    </comment>
    <comment ref="K306" authorId="0">
      <text>
        <r>
          <rPr>
            <b/>
            <sz val="8"/>
            <color indexed="8"/>
            <rFont val="Times New Roman"/>
            <family val="1"/>
          </rPr>
          <t xml:space="preserve">Action Points per year:
</t>
        </r>
        <r>
          <rPr>
            <sz val="8"/>
            <color indexed="8"/>
            <rFont val="Times New Roman"/>
            <family val="1"/>
          </rPr>
          <t>Each Leader's APs in a year is limited to that of his slowest moving unit.
Leaders acting alone receive +2 APs to the base for their Culture.
Leaders with a COM &gt; 8 add 1 to the Base APs of any units they control.
Leaders with a COM &lt; 5 subtract 1 from the Base APs of any units they control.</t>
        </r>
      </text>
    </comment>
    <comment ref="A307" authorId="0">
      <text>
        <r>
          <rPr>
            <b/>
            <sz val="8"/>
            <color indexed="8"/>
            <rFont val="Times New Roman"/>
            <family val="1"/>
          </rPr>
          <t xml:space="preserve">Starting Troops:
</t>
        </r>
        <r>
          <rPr>
            <sz val="8"/>
            <color indexed="8"/>
            <rFont val="Times New Roman"/>
            <family val="1"/>
          </rPr>
          <t xml:space="preserve">The number and types of units in the Leader's </t>
        </r>
        <r>
          <rPr>
            <i/>
            <sz val="8"/>
            <color indexed="8"/>
            <rFont val="Times New Roman"/>
            <family val="1"/>
          </rPr>
          <t>Troops</t>
        </r>
        <r>
          <rPr>
            <sz val="8"/>
            <color indexed="8"/>
            <rFont val="Times New Roman"/>
            <family val="1"/>
          </rPr>
          <t xml:space="preserve"> field at the beginning of the turn. This figure should match up directly with your stat sheet.</t>
        </r>
      </text>
    </comment>
    <comment ref="I307" authorId="0">
      <text>
        <r>
          <rPr>
            <b/>
            <sz val="8"/>
            <color indexed="8"/>
            <rFont val="Times New Roman"/>
            <family val="1"/>
          </rPr>
          <t xml:space="preserve">Treasury:
</t>
        </r>
        <r>
          <rPr>
            <sz val="8"/>
            <color indexed="8"/>
            <rFont val="Times New Roman"/>
            <family val="1"/>
          </rPr>
          <t xml:space="preserve">Any Gold or Agro ponts carried directly by your leader at the beginning of your turn. This should match up with the </t>
        </r>
        <r>
          <rPr>
            <i/>
            <sz val="8"/>
            <color indexed="8"/>
            <rFont val="Times New Roman"/>
            <family val="1"/>
          </rPr>
          <t>&lt;GP / Agro&gt;</t>
        </r>
        <r>
          <rPr>
            <sz val="8"/>
            <color indexed="8"/>
            <rFont val="Times New Roman"/>
            <family val="1"/>
          </rPr>
          <t xml:space="preserve"> figure on your Stat Shet.</t>
        </r>
      </text>
    </comment>
    <comment ref="J307" authorId="0">
      <text>
        <r>
          <rPr>
            <b/>
            <sz val="8"/>
            <color indexed="8"/>
            <rFont val="Times New Roman"/>
            <family val="1"/>
          </rPr>
          <t xml:space="preserve">End Treasury:
</t>
        </r>
        <r>
          <rPr>
            <sz val="8"/>
            <color indexed="8"/>
            <rFont val="Times New Roman"/>
            <family val="1"/>
          </rPr>
          <t>The Gold and Agro Points directly carried by your leader at the finish of your turn. All tranfers and expenditures must be taken into account.</t>
        </r>
      </text>
    </comment>
    <comment ref="A308" authorId="0">
      <text>
        <r>
          <rPr>
            <b/>
            <sz val="8"/>
            <color indexed="8"/>
            <rFont val="Times New Roman"/>
            <family val="1"/>
          </rPr>
          <t xml:space="preserve">Ending Troops:
</t>
        </r>
        <r>
          <rPr>
            <sz val="8"/>
            <color indexed="8"/>
            <rFont val="Times New Roman"/>
            <family val="1"/>
          </rPr>
          <t xml:space="preserve">The number and type of units that remain in your Leader's </t>
        </r>
        <r>
          <rPr>
            <i/>
            <sz val="8"/>
            <color indexed="8"/>
            <rFont val="Times New Roman"/>
            <family val="1"/>
          </rPr>
          <t>Troops</t>
        </r>
        <r>
          <rPr>
            <sz val="8"/>
            <color indexed="8"/>
            <rFont val="Times New Roman"/>
            <family val="1"/>
          </rPr>
          <t xml:space="preserve"> field at the finish of the turn. All transfers must be taken into account.</t>
        </r>
      </text>
    </comment>
    <comment ref="A309" authorId="0">
      <text>
        <r>
          <rPr>
            <b/>
            <sz val="8"/>
            <color indexed="8"/>
            <rFont val="Times New Roman"/>
            <family val="1"/>
          </rPr>
          <t xml:space="preserve">Location:
</t>
        </r>
        <r>
          <rPr>
            <sz val="8"/>
            <color indexed="8"/>
            <rFont val="Times New Roman"/>
            <family val="1"/>
          </rPr>
          <t>The name of the Location the Leader is in. This is where the action will take place.
The first location of the leader should match up with the one on your Stat Sheet.</t>
        </r>
      </text>
    </comment>
    <comment ref="C309" authorId="0">
      <text>
        <r>
          <rPr>
            <b/>
            <sz val="8"/>
            <color indexed="8"/>
            <rFont val="Times New Roman"/>
            <family val="1"/>
          </rPr>
          <t xml:space="preserve">Action Code:
</t>
        </r>
        <r>
          <rPr>
            <sz val="8"/>
            <color indexed="8"/>
            <rFont val="Times New Roman"/>
            <family val="1"/>
          </rPr>
          <t>The one-to-three letter code signifying which action is to be undertaken.</t>
        </r>
      </text>
    </comment>
    <comment ref="D309" authorId="0">
      <text>
        <r>
          <rPr>
            <b/>
            <sz val="8"/>
            <color indexed="8"/>
            <rFont val="Times New Roman"/>
            <family val="1"/>
          </rPr>
          <t xml:space="preserve">Modified Base AP Cost:
</t>
        </r>
        <r>
          <rPr>
            <sz val="8"/>
            <color indexed="8"/>
            <rFont val="Times New Roman"/>
            <family val="1"/>
          </rPr>
          <t>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309" authorId="0">
      <text>
        <r>
          <rPr>
            <b/>
            <sz val="8"/>
            <color indexed="8"/>
            <rFont val="Times New Roman"/>
            <family val="1"/>
          </rPr>
          <t xml:space="preserve">Bonus AP Applied:
</t>
        </r>
        <r>
          <rPr>
            <sz val="8"/>
            <color indexed="8"/>
            <rFont val="Times New Roman"/>
            <family val="1"/>
          </rPr>
          <t>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309" authorId="0">
      <text>
        <r>
          <rPr>
            <b/>
            <sz val="8"/>
            <color indexed="8"/>
            <rFont val="Times New Roman"/>
            <family val="1"/>
          </rPr>
          <t xml:space="preserve">Action Notes and Modifiers:
</t>
        </r>
        <r>
          <rPr>
            <sz val="8"/>
            <color indexed="8"/>
            <rFont val="Times New Roman"/>
            <family val="1"/>
          </rPr>
          <t xml:space="preserve">Any special modifiers or notes the GM should be aware of for the specific action. 
</t>
        </r>
        <r>
          <rPr>
            <b/>
            <sz val="8"/>
            <color indexed="8"/>
            <rFont val="Times New Roman"/>
            <family val="1"/>
          </rPr>
          <t xml:space="preserve">Troop and Treasury Changes:
</t>
        </r>
        <r>
          <rPr>
            <sz val="8"/>
            <color indexed="8"/>
            <rFont val="Times New Roman"/>
            <family val="1"/>
          </rPr>
          <t>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List>
</comments>
</file>

<file path=xl/sharedStrings.xml><?xml version="1.0" encoding="utf-8"?>
<sst xmlns="http://schemas.openxmlformats.org/spreadsheetml/2006/main" count="216" uniqueCount="162">
  <si>
    <t>Turn Number</t>
  </si>
  <si>
    <t>Player Email</t>
  </si>
  <si>
    <t>Player Name</t>
  </si>
  <si>
    <t>Income and Taxes</t>
  </si>
  <si>
    <t>Investments</t>
  </si>
  <si>
    <t>Raw Revenue</t>
  </si>
  <si>
    <t>GP</t>
  </si>
  <si>
    <t>NFP</t>
  </si>
  <si>
    <t>Total</t>
  </si>
  <si>
    <t>Regional</t>
  </si>
  <si>
    <t>Infantry QR</t>
  </si>
  <si>
    <t>City</t>
  </si>
  <si>
    <t>Warship QR</t>
  </si>
  <si>
    <t>Inter City</t>
  </si>
  <si>
    <t>Siege QR</t>
  </si>
  <si>
    <t>Public Works</t>
  </si>
  <si>
    <t>Cavalry QR</t>
  </si>
  <si>
    <t>Trade</t>
  </si>
  <si>
    <t>Total Base Income</t>
  </si>
  <si>
    <t>Current Tax Rate</t>
  </si>
  <si>
    <t>Overtaxation Percentage</t>
  </si>
  <si>
    <t>Total Tax Rate</t>
  </si>
  <si>
    <t>Net Income / NFP</t>
  </si>
  <si>
    <t>Saved Gold</t>
  </si>
  <si>
    <t>Transfers Out</t>
  </si>
  <si>
    <t>Religious Operation</t>
  </si>
  <si>
    <t>Agro Conversion</t>
  </si>
  <si>
    <t>Religious Bonus</t>
  </si>
  <si>
    <t>Bureacratic</t>
  </si>
  <si>
    <t>Infrastructure</t>
  </si>
  <si>
    <t>Intel Operation</t>
  </si>
  <si>
    <t>Total GP / NFP</t>
  </si>
  <si>
    <t>Intel Bonus</t>
  </si>
  <si>
    <t>Support</t>
  </si>
  <si>
    <t>Assassin Operation</t>
  </si>
  <si>
    <t>Maintenance</t>
  </si>
  <si>
    <t>Assassin Bonus</t>
  </si>
  <si>
    <t>Troop Support</t>
  </si>
  <si>
    <t>University</t>
  </si>
  <si>
    <t>Government Support</t>
  </si>
  <si>
    <t>Agro Reserve</t>
  </si>
  <si>
    <t>Espionage Support</t>
  </si>
  <si>
    <t>Religious Support</t>
  </si>
  <si>
    <t>Training Support</t>
  </si>
  <si>
    <t>Project Support</t>
  </si>
  <si>
    <t>Total Available GP / NFP</t>
  </si>
  <si>
    <t>Agro</t>
  </si>
  <si>
    <t>Surplus</t>
  </si>
  <si>
    <t>Reserve</t>
  </si>
  <si>
    <t>Total Investments</t>
  </si>
  <si>
    <t>Leader Action Bribery</t>
  </si>
  <si>
    <t>Into GP</t>
  </si>
  <si>
    <t>Intel and Religious Ops</t>
  </si>
  <si>
    <t>Into NFP</t>
  </si>
  <si>
    <t>Other Costs (Explain in Notes)</t>
  </si>
  <si>
    <t>Net</t>
  </si>
  <si>
    <t>Gold</t>
  </si>
  <si>
    <t>Transfer Out</t>
  </si>
  <si>
    <t>Builds</t>
  </si>
  <si>
    <t>Saved GP / NFP</t>
  </si>
  <si>
    <t>Builds and Expenditures</t>
  </si>
  <si>
    <t>BUILD ITEM</t>
  </si>
  <si>
    <t>LOCATION</t>
  </si>
  <si>
    <t>LEADER</t>
  </si>
  <si>
    <t>YardC</t>
  </si>
  <si>
    <t>Projects Subtotal</t>
  </si>
  <si>
    <t>Total Builds</t>
  </si>
  <si>
    <t>General Notes</t>
  </si>
  <si>
    <t>Un-named Leaders and Family Members</t>
  </si>
  <si>
    <t>Current Moniker</t>
  </si>
  <si>
    <t>New Name</t>
  </si>
  <si>
    <t>Potential Leader Names</t>
  </si>
  <si>
    <t>Husbands and Sons</t>
  </si>
  <si>
    <t>Wives and Daughters</t>
  </si>
  <si>
    <t>Leaders and Allies</t>
  </si>
  <si>
    <t>New Royal Marriages</t>
  </si>
  <si>
    <t>Person</t>
  </si>
  <si>
    <t>Spouse</t>
  </si>
  <si>
    <t>Spouse Nation</t>
  </si>
  <si>
    <t>Location</t>
  </si>
  <si>
    <t>Year</t>
  </si>
  <si>
    <t>Marriage Effect</t>
  </si>
  <si>
    <t>Papal Influence Bids (Catholic Positions Only)</t>
  </si>
  <si>
    <t>Category</t>
  </si>
  <si>
    <t>Name</t>
  </si>
  <si>
    <t>Inlfuence Bid</t>
  </si>
  <si>
    <t>Notes</t>
  </si>
  <si>
    <t>Papal Bulls (Invested Catholic Positions Only)</t>
  </si>
  <si>
    <t>Bull</t>
  </si>
  <si>
    <t>Archdiocese</t>
  </si>
  <si>
    <t>Cardinal</t>
  </si>
  <si>
    <t>Vote</t>
  </si>
  <si>
    <t>Notes, Conditionals, or Speeches</t>
  </si>
  <si>
    <t>Holy Roman Electors</t>
  </si>
  <si>
    <t>Controlled Elector</t>
  </si>
  <si>
    <t>Target Nation</t>
  </si>
  <si>
    <t>Reserve Agro</t>
  </si>
  <si>
    <t>Units</t>
  </si>
  <si>
    <t>Means of Transfer</t>
  </si>
  <si>
    <t>Totals:</t>
  </si>
  <si>
    <t>Add. Notes for Transfers</t>
  </si>
  <si>
    <t>New Projects</t>
  </si>
  <si>
    <t>Project Type</t>
  </si>
  <si>
    <t>Level</t>
  </si>
  <si>
    <t>Add. Notes for New Projects</t>
  </si>
  <si>
    <t>Existing Projects</t>
  </si>
  <si>
    <t>Project ID</t>
  </si>
  <si>
    <t>Finished?</t>
  </si>
  <si>
    <t>Add. Notes for Existing Projects</t>
  </si>
  <si>
    <t>New Trade Routes</t>
  </si>
  <si>
    <t>Origin Port</t>
  </si>
  <si>
    <t>Your Harbor Port</t>
  </si>
  <si>
    <t>MSP</t>
  </si>
  <si>
    <t>Distance</t>
  </si>
  <si>
    <t>Destination Port</t>
  </si>
  <si>
    <t>Trade Partner</t>
  </si>
  <si>
    <t>Add. Notes for New Routes</t>
  </si>
  <si>
    <t>Changes to Existing Trade Routes</t>
  </si>
  <si>
    <t>Route Number</t>
  </si>
  <si>
    <t>MSP Change</t>
  </si>
  <si>
    <t>Harbor/Base Port Change</t>
  </si>
  <si>
    <t>Origin Port Change</t>
  </si>
  <si>
    <t>Distance Change</t>
  </si>
  <si>
    <t>Add. Notes for Changes</t>
  </si>
  <si>
    <t>Maritime Conversions and Merchant Fleets</t>
  </si>
  <si>
    <t>Port City</t>
  </si>
  <si>
    <t>Type</t>
  </si>
  <si>
    <t>Existing?</t>
  </si>
  <si>
    <t>Add. Notes for Conversions</t>
  </si>
  <si>
    <t>Change the new Xts into Internal Shipping fleets</t>
  </si>
  <si>
    <t>Intel Operations</t>
  </si>
  <si>
    <t>Operation Code</t>
  </si>
  <si>
    <t>Bonus Points</t>
  </si>
  <si>
    <t>GP Bribery</t>
  </si>
  <si>
    <t>Base of Operation</t>
  </si>
  <si>
    <t>Target Location</t>
  </si>
  <si>
    <t>Add. Notes for Operations</t>
  </si>
  <si>
    <t>Assassin Operations</t>
  </si>
  <si>
    <t>Religious Operations</t>
  </si>
  <si>
    <t>Leader Actions</t>
  </si>
  <si>
    <t>Army Number</t>
  </si>
  <si>
    <t>Type / Stats</t>
  </si>
  <si>
    <t>Leader Name</t>
  </si>
  <si>
    <t>APs Left</t>
  </si>
  <si>
    <t>Total APs</t>
  </si>
  <si>
    <t>Action Points per Year</t>
  </si>
  <si>
    <t>Starting Troops</t>
  </si>
  <si>
    <t>Treasury</t>
  </si>
  <si>
    <t>End Treasury</t>
  </si>
  <si>
    <t>Ending Troops</t>
  </si>
  <si>
    <t>Action Code</t>
  </si>
  <si>
    <t>Modified Base AP Cost</t>
  </si>
  <si>
    <t>Bonus AP Applied</t>
  </si>
  <si>
    <t>Action Notes and Modifiers / Troop and Treasury Changes</t>
  </si>
  <si>
    <t>General Orders Notes and Conditionals</t>
  </si>
  <si>
    <t>End of Orders</t>
  </si>
  <si>
    <t>Turn</t>
  </si>
  <si>
    <r>
      <t xml:space="preserve">Nation Name for </t>
    </r>
    <r>
      <rPr>
        <i/>
        <sz val="8"/>
        <rFont val="Arial"/>
        <family val="2"/>
      </rPr>
      <t>Lords 24</t>
    </r>
  </si>
  <si>
    <t>YEAR ONE</t>
  </si>
  <si>
    <t>YEAR TWO</t>
  </si>
  <si>
    <t>YEAR THREE</t>
  </si>
  <si>
    <t>YEAR FOUR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</si>
</sst>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1">
    <font>
      <sz val="8"/>
      <name val="Arial"/>
      <family val="2"/>
    </font>
    <font>
      <sz val="10"/>
      <name val="Arial"/>
      <family val="0"/>
    </font>
    <font>
      <i/>
      <sz val="8"/>
      <name val="Arial"/>
      <family val="2"/>
    </font>
    <font>
      <b/>
      <sz val="8"/>
      <name val="Arial"/>
      <family val="2"/>
    </font>
    <font>
      <sz val="8"/>
      <color indexed="8"/>
      <name val="Arial"/>
      <family val="2"/>
    </font>
    <font>
      <b/>
      <sz val="8"/>
      <color indexed="8"/>
      <name val="Times New Roman"/>
      <family val="1"/>
    </font>
    <font>
      <sz val="8"/>
      <color indexed="8"/>
      <name val="Times New Roman"/>
      <family val="1"/>
    </font>
    <font>
      <sz val="8"/>
      <color indexed="12"/>
      <name val="Arial"/>
      <family val="2"/>
    </font>
    <font>
      <sz val="8"/>
      <color indexed="22"/>
      <name val="Arial"/>
      <family val="2"/>
    </font>
    <font>
      <b/>
      <sz val="8"/>
      <color indexed="9"/>
      <name val="Arial"/>
      <family val="2"/>
    </font>
    <font>
      <sz val="8"/>
      <color indexed="9"/>
      <name val="Arial"/>
      <family val="2"/>
    </font>
    <font>
      <i/>
      <sz val="8"/>
      <color indexed="8"/>
      <name val="Times New Roman"/>
      <family val="1"/>
    </font>
    <font>
      <i/>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20"/>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style="medium">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right style="thin"/>
      <top style="thin"/>
      <bottom style="thin"/>
    </border>
    <border>
      <left>
        <color indexed="63"/>
      </left>
      <right>
        <color indexed="63"/>
      </right>
      <top>
        <color indexed="63"/>
      </top>
      <bottom style="thin"/>
    </border>
    <border>
      <left>
        <color indexed="63"/>
      </left>
      <right style="medium">
        <color indexed="8"/>
      </right>
      <top style="thin">
        <color indexed="8"/>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medium">
        <color indexed="8"/>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01">
    <xf numFmtId="0" fontId="0" fillId="0" borderId="0" xfId="0" applyAlignment="1">
      <alignment/>
    </xf>
    <xf numFmtId="0" fontId="0" fillId="0" borderId="0" xfId="0" applyFont="1" applyAlignment="1" applyProtection="1">
      <alignment/>
      <protection locked="0"/>
    </xf>
    <xf numFmtId="0" fontId="0" fillId="33" borderId="10" xfId="0" applyFont="1" applyFill="1" applyBorder="1" applyAlignment="1" applyProtection="1">
      <alignment/>
      <protection/>
    </xf>
    <xf numFmtId="0" fontId="3" fillId="34" borderId="11" xfId="0" applyFont="1" applyFill="1" applyBorder="1" applyAlignment="1" applyProtection="1">
      <alignment horizontal="center"/>
      <protection/>
    </xf>
    <xf numFmtId="0" fontId="3" fillId="34" borderId="12" xfId="0" applyFont="1" applyFill="1" applyBorder="1" applyAlignment="1" applyProtection="1">
      <alignment horizontal="center"/>
      <protection/>
    </xf>
    <xf numFmtId="0" fontId="0" fillId="35" borderId="13" xfId="0" applyFont="1" applyFill="1" applyBorder="1" applyAlignment="1" applyProtection="1">
      <alignment/>
      <protection/>
    </xf>
    <xf numFmtId="0" fontId="0" fillId="35" borderId="14" xfId="0" applyFont="1" applyFill="1" applyBorder="1" applyAlignment="1" applyProtection="1">
      <alignment/>
      <protection/>
    </xf>
    <xf numFmtId="0" fontId="3" fillId="35" borderId="15" xfId="0" applyFont="1" applyFill="1" applyBorder="1" applyAlignment="1" applyProtection="1">
      <alignment/>
      <protection/>
    </xf>
    <xf numFmtId="0" fontId="3" fillId="34" borderId="16" xfId="0" applyFont="1" applyFill="1" applyBorder="1" applyAlignment="1" applyProtection="1">
      <alignment horizontal="center"/>
      <protection/>
    </xf>
    <xf numFmtId="0" fontId="3" fillId="34" borderId="17" xfId="0" applyFont="1" applyFill="1" applyBorder="1" applyAlignment="1" applyProtection="1">
      <alignment horizontal="center"/>
      <protection/>
    </xf>
    <xf numFmtId="0" fontId="0" fillId="35" borderId="18" xfId="0" applyFont="1" applyFill="1" applyBorder="1" applyAlignment="1" applyProtection="1">
      <alignment/>
      <protection/>
    </xf>
    <xf numFmtId="0" fontId="0" fillId="35" borderId="15" xfId="0" applyFont="1" applyFill="1" applyBorder="1" applyAlignment="1" applyProtection="1">
      <alignment horizontal="right"/>
      <protection/>
    </xf>
    <xf numFmtId="164" fontId="0" fillId="0" borderId="11" xfId="0" applyNumberFormat="1" applyFont="1" applyBorder="1" applyAlignment="1" applyProtection="1">
      <alignment/>
      <protection locked="0"/>
    </xf>
    <xf numFmtId="164" fontId="0" fillId="34" borderId="19" xfId="0" applyNumberFormat="1" applyFont="1" applyFill="1" applyBorder="1" applyAlignment="1" applyProtection="1">
      <alignment/>
      <protection/>
    </xf>
    <xf numFmtId="0" fontId="0" fillId="35" borderId="0" xfId="0" applyFont="1" applyFill="1" applyBorder="1" applyAlignment="1" applyProtection="1">
      <alignment/>
      <protection/>
    </xf>
    <xf numFmtId="0" fontId="0" fillId="35" borderId="20" xfId="0" applyFont="1" applyFill="1" applyBorder="1" applyAlignment="1" applyProtection="1">
      <alignment horizontal="right"/>
      <protection/>
    </xf>
    <xf numFmtId="164" fontId="3" fillId="34" borderId="16" xfId="0" applyNumberFormat="1" applyFont="1" applyFill="1" applyBorder="1" applyAlignment="1" applyProtection="1">
      <alignment horizontal="right"/>
      <protection/>
    </xf>
    <xf numFmtId="164" fontId="8" fillId="0" borderId="16" xfId="0" applyNumberFormat="1" applyFont="1" applyBorder="1" applyAlignment="1" applyProtection="1">
      <alignment horizontal="right"/>
      <protection locked="0"/>
    </xf>
    <xf numFmtId="164" fontId="8" fillId="0" borderId="17" xfId="0" applyNumberFormat="1" applyFont="1" applyBorder="1" applyAlignment="1" applyProtection="1">
      <alignment horizontal="right"/>
      <protection locked="0"/>
    </xf>
    <xf numFmtId="0" fontId="0" fillId="35" borderId="13" xfId="0" applyFont="1" applyFill="1" applyBorder="1" applyAlignment="1" applyProtection="1">
      <alignment/>
      <protection/>
    </xf>
    <xf numFmtId="164" fontId="0" fillId="34" borderId="21" xfId="0" applyNumberFormat="1" applyFont="1" applyFill="1" applyBorder="1" applyAlignment="1" applyProtection="1">
      <alignment/>
      <protection/>
    </xf>
    <xf numFmtId="164" fontId="3" fillId="35" borderId="0" xfId="0" applyNumberFormat="1" applyFont="1" applyFill="1" applyBorder="1" applyAlignment="1" applyProtection="1">
      <alignment/>
      <protection/>
    </xf>
    <xf numFmtId="164" fontId="3" fillId="0" borderId="0" xfId="0" applyNumberFormat="1" applyFont="1" applyFill="1" applyBorder="1" applyAlignment="1" applyProtection="1">
      <alignment/>
      <protection/>
    </xf>
    <xf numFmtId="164" fontId="0" fillId="35" borderId="0" xfId="0" applyNumberFormat="1" applyFont="1" applyFill="1" applyBorder="1" applyAlignment="1" applyProtection="1">
      <alignment/>
      <protection/>
    </xf>
    <xf numFmtId="164" fontId="8" fillId="34" borderId="16" xfId="0" applyNumberFormat="1" applyFont="1" applyFill="1" applyBorder="1" applyAlignment="1" applyProtection="1">
      <alignment horizontal="right"/>
      <protection/>
    </xf>
    <xf numFmtId="164" fontId="8" fillId="34" borderId="17" xfId="0" applyNumberFormat="1" applyFont="1" applyFill="1" applyBorder="1" applyAlignment="1" applyProtection="1">
      <alignment horizontal="right"/>
      <protection/>
    </xf>
    <xf numFmtId="164" fontId="0" fillId="34" borderId="11" xfId="0" applyNumberFormat="1" applyFont="1" applyFill="1" applyBorder="1" applyAlignment="1" applyProtection="1">
      <alignment/>
      <protection/>
    </xf>
    <xf numFmtId="164" fontId="0" fillId="35" borderId="0" xfId="0" applyNumberFormat="1" applyFont="1" applyFill="1" applyBorder="1" applyAlignment="1" applyProtection="1">
      <alignment horizontal="right"/>
      <protection/>
    </xf>
    <xf numFmtId="0" fontId="0" fillId="0" borderId="0" xfId="0" applyFont="1" applyAlignment="1" applyProtection="1">
      <alignment/>
      <protection/>
    </xf>
    <xf numFmtId="9" fontId="0" fillId="0" borderId="11" xfId="0" applyNumberFormat="1" applyFont="1" applyBorder="1" applyAlignment="1" applyProtection="1">
      <alignment/>
      <protection locked="0"/>
    </xf>
    <xf numFmtId="9" fontId="0" fillId="0" borderId="11" xfId="0" applyNumberFormat="1" applyFont="1" applyFill="1" applyBorder="1" applyAlignment="1" applyProtection="1">
      <alignment/>
      <protection/>
    </xf>
    <xf numFmtId="164" fontId="0" fillId="34" borderId="21" xfId="0" applyNumberFormat="1" applyFont="1" applyFill="1" applyBorder="1" applyAlignment="1" applyProtection="1">
      <alignment/>
      <protection locked="0"/>
    </xf>
    <xf numFmtId="0" fontId="0" fillId="35" borderId="0" xfId="0" applyFont="1" applyFill="1" applyBorder="1" applyAlignment="1" applyProtection="1">
      <alignment/>
      <protection/>
    </xf>
    <xf numFmtId="9" fontId="0" fillId="34" borderId="11" xfId="0" applyNumberFormat="1" applyFont="1" applyFill="1" applyBorder="1" applyAlignment="1" applyProtection="1">
      <alignment/>
      <protection locked="0"/>
    </xf>
    <xf numFmtId="0" fontId="0" fillId="34" borderId="22" xfId="0" applyFont="1" applyFill="1" applyBorder="1" applyAlignment="1" applyProtection="1">
      <alignment/>
      <protection/>
    </xf>
    <xf numFmtId="164" fontId="0" fillId="34" borderId="12" xfId="0" applyNumberFormat="1" applyFont="1" applyFill="1" applyBorder="1" applyAlignment="1" applyProtection="1">
      <alignment/>
      <protection/>
    </xf>
    <xf numFmtId="164" fontId="0" fillId="0" borderId="22" xfId="0" applyNumberFormat="1" applyFont="1" applyFill="1" applyBorder="1" applyAlignment="1" applyProtection="1">
      <alignment/>
      <protection locked="0"/>
    </xf>
    <xf numFmtId="164" fontId="0" fillId="35" borderId="13" xfId="0" applyNumberFormat="1" applyFont="1" applyFill="1" applyBorder="1" applyAlignment="1" applyProtection="1">
      <alignment/>
      <protection/>
    </xf>
    <xf numFmtId="164" fontId="0" fillId="0" borderId="12" xfId="0" applyNumberFormat="1" applyFont="1" applyFill="1" applyBorder="1" applyAlignment="1" applyProtection="1">
      <alignment/>
      <protection locked="0"/>
    </xf>
    <xf numFmtId="0" fontId="0" fillId="34" borderId="19" xfId="0" applyFont="1" applyFill="1" applyBorder="1" applyAlignment="1" applyProtection="1">
      <alignment/>
      <protection/>
    </xf>
    <xf numFmtId="0" fontId="0" fillId="35" borderId="20" xfId="0" applyFont="1" applyFill="1" applyBorder="1" applyAlignment="1" applyProtection="1">
      <alignment/>
      <protection/>
    </xf>
    <xf numFmtId="164" fontId="0" fillId="34" borderId="16" xfId="0" applyNumberFormat="1" applyFont="1" applyFill="1" applyBorder="1" applyAlignment="1" applyProtection="1">
      <alignment/>
      <protection/>
    </xf>
    <xf numFmtId="0" fontId="3" fillId="35" borderId="0" xfId="0" applyFont="1" applyFill="1" applyBorder="1" applyAlignment="1" applyProtection="1">
      <alignment/>
      <protection/>
    </xf>
    <xf numFmtId="0" fontId="0" fillId="34" borderId="12" xfId="0" applyFont="1" applyFill="1" applyBorder="1" applyAlignment="1" applyProtection="1">
      <alignment/>
      <protection/>
    </xf>
    <xf numFmtId="164" fontId="0" fillId="34" borderId="16" xfId="0" applyNumberFormat="1" applyFont="1" applyFill="1" applyBorder="1" applyAlignment="1" applyProtection="1">
      <alignment/>
      <protection locked="0"/>
    </xf>
    <xf numFmtId="164" fontId="3" fillId="34" borderId="23" xfId="0" applyNumberFormat="1" applyFont="1" applyFill="1" applyBorder="1" applyAlignment="1" applyProtection="1">
      <alignment horizontal="center"/>
      <protection/>
    </xf>
    <xf numFmtId="164" fontId="3" fillId="34" borderId="16" xfId="0" applyNumberFormat="1" applyFont="1" applyFill="1" applyBorder="1" applyAlignment="1" applyProtection="1">
      <alignment horizontal="center"/>
      <protection/>
    </xf>
    <xf numFmtId="164" fontId="0" fillId="35" borderId="13" xfId="0" applyNumberFormat="1" applyFont="1" applyFill="1" applyBorder="1" applyAlignment="1" applyProtection="1">
      <alignment horizontal="center"/>
      <protection/>
    </xf>
    <xf numFmtId="0" fontId="3" fillId="34" borderId="24" xfId="0" applyFont="1" applyFill="1" applyBorder="1" applyAlignment="1" applyProtection="1">
      <alignment horizontal="center"/>
      <protection/>
    </xf>
    <xf numFmtId="164" fontId="0" fillId="35" borderId="25" xfId="0" applyNumberFormat="1" applyFont="1" applyFill="1" applyBorder="1" applyAlignment="1" applyProtection="1">
      <alignment/>
      <protection/>
    </xf>
    <xf numFmtId="164" fontId="0" fillId="0" borderId="26" xfId="0" applyNumberFormat="1" applyFont="1" applyBorder="1" applyAlignment="1" applyProtection="1">
      <alignment/>
      <protection locked="0"/>
    </xf>
    <xf numFmtId="0" fontId="0" fillId="34" borderId="20" xfId="0" applyFont="1" applyFill="1" applyBorder="1" applyAlignment="1" applyProtection="1">
      <alignment/>
      <protection/>
    </xf>
    <xf numFmtId="164" fontId="0" fillId="35" borderId="27" xfId="0" applyNumberFormat="1" applyFont="1" applyFill="1" applyBorder="1" applyAlignment="1" applyProtection="1">
      <alignment/>
      <protection/>
    </xf>
    <xf numFmtId="164" fontId="0" fillId="0" borderId="12" xfId="0" applyNumberFormat="1" applyFont="1" applyBorder="1" applyAlignment="1" applyProtection="1">
      <alignment/>
      <protection locked="0"/>
    </xf>
    <xf numFmtId="0" fontId="0" fillId="0" borderId="0" xfId="0" applyFont="1" applyFill="1" applyBorder="1" applyAlignment="1" applyProtection="1">
      <alignment/>
      <protection/>
    </xf>
    <xf numFmtId="0" fontId="0" fillId="0" borderId="20" xfId="0" applyFont="1" applyFill="1" applyBorder="1" applyAlignment="1" applyProtection="1">
      <alignment horizontal="right"/>
      <protection/>
    </xf>
    <xf numFmtId="164" fontId="0" fillId="34" borderId="16" xfId="0" applyNumberFormat="1" applyFont="1" applyFill="1" applyBorder="1" applyAlignment="1" applyProtection="1">
      <alignment horizontal="right"/>
      <protection/>
    </xf>
    <xf numFmtId="164" fontId="0" fillId="34" borderId="16" xfId="0" applyNumberFormat="1" applyFont="1" applyFill="1" applyBorder="1" applyAlignment="1" applyProtection="1">
      <alignment horizontal="center"/>
      <protection/>
    </xf>
    <xf numFmtId="164" fontId="0" fillId="0" borderId="15" xfId="0" applyNumberFormat="1" applyFont="1" applyBorder="1" applyAlignment="1" applyProtection="1">
      <alignment/>
      <protection locked="0"/>
    </xf>
    <xf numFmtId="164" fontId="0" fillId="0" borderId="19" xfId="0" applyNumberFormat="1" applyFont="1" applyFill="1" applyBorder="1" applyAlignment="1" applyProtection="1">
      <alignment/>
      <protection locked="0"/>
    </xf>
    <xf numFmtId="164" fontId="0" fillId="34" borderId="28" xfId="0" applyNumberFormat="1" applyFont="1" applyFill="1" applyBorder="1" applyAlignment="1" applyProtection="1">
      <alignment/>
      <protection/>
    </xf>
    <xf numFmtId="0" fontId="3" fillId="34" borderId="12" xfId="0" applyFont="1" applyFill="1" applyBorder="1" applyAlignment="1" applyProtection="1">
      <alignment horizontal="right"/>
      <protection/>
    </xf>
    <xf numFmtId="164" fontId="3" fillId="34" borderId="11" xfId="0" applyNumberFormat="1" applyFont="1" applyFill="1" applyBorder="1" applyAlignment="1" applyProtection="1">
      <alignment/>
      <protection/>
    </xf>
    <xf numFmtId="164" fontId="3" fillId="34" borderId="16" xfId="0" applyNumberFormat="1" applyFont="1" applyFill="1" applyBorder="1" applyAlignment="1" applyProtection="1">
      <alignment/>
      <protection/>
    </xf>
    <xf numFmtId="0" fontId="0" fillId="34" borderId="11" xfId="0" applyFont="1" applyFill="1" applyBorder="1" applyAlignment="1" applyProtection="1">
      <alignment horizontal="center"/>
      <protection/>
    </xf>
    <xf numFmtId="0" fontId="0" fillId="34" borderId="12" xfId="0" applyFont="1" applyFill="1" applyBorder="1" applyAlignment="1" applyProtection="1">
      <alignment horizontal="center"/>
      <protection/>
    </xf>
    <xf numFmtId="164" fontId="0" fillId="34" borderId="23" xfId="0" applyNumberFormat="1" applyFont="1" applyFill="1" applyBorder="1" applyAlignment="1" applyProtection="1">
      <alignment horizontal="center"/>
      <protection/>
    </xf>
    <xf numFmtId="0" fontId="3" fillId="34" borderId="11" xfId="0" applyFont="1" applyFill="1" applyBorder="1" applyAlignment="1" applyProtection="1">
      <alignment/>
      <protection/>
    </xf>
    <xf numFmtId="164" fontId="3" fillId="34" borderId="16" xfId="0" applyNumberFormat="1" applyFont="1" applyFill="1" applyBorder="1" applyAlignment="1" applyProtection="1">
      <alignment/>
      <protection/>
    </xf>
    <xf numFmtId="164" fontId="3" fillId="34" borderId="17" xfId="0" applyNumberFormat="1" applyFont="1" applyFill="1" applyBorder="1" applyAlignment="1" applyProtection="1">
      <alignment/>
      <protection/>
    </xf>
    <xf numFmtId="164" fontId="3" fillId="0" borderId="26" xfId="0" applyNumberFormat="1" applyFont="1" applyFill="1" applyBorder="1" applyAlignment="1" applyProtection="1">
      <alignment horizontal="right"/>
      <protection locked="0"/>
    </xf>
    <xf numFmtId="164" fontId="0" fillId="34" borderId="16" xfId="0" applyNumberFormat="1" applyFont="1" applyFill="1" applyBorder="1" applyAlignment="1" applyProtection="1">
      <alignment/>
      <protection/>
    </xf>
    <xf numFmtId="164" fontId="0" fillId="0" borderId="16" xfId="0" applyNumberFormat="1" applyFont="1" applyFill="1" applyBorder="1" applyAlignment="1" applyProtection="1">
      <alignment/>
      <protection locked="0"/>
    </xf>
    <xf numFmtId="164" fontId="0" fillId="34" borderId="16" xfId="0" applyNumberFormat="1" applyFont="1" applyFill="1" applyBorder="1" applyAlignment="1" applyProtection="1">
      <alignment/>
      <protection locked="0"/>
    </xf>
    <xf numFmtId="0" fontId="3" fillId="34" borderId="16" xfId="0" applyFont="1" applyFill="1" applyBorder="1" applyAlignment="1" applyProtection="1">
      <alignment horizontal="right"/>
      <protection/>
    </xf>
    <xf numFmtId="164" fontId="0" fillId="34" borderId="15" xfId="0" applyNumberFormat="1" applyFont="1" applyFill="1" applyBorder="1" applyAlignment="1" applyProtection="1">
      <alignment/>
      <protection/>
    </xf>
    <xf numFmtId="164" fontId="0" fillId="34" borderId="11" xfId="0" applyNumberFormat="1" applyFont="1" applyFill="1" applyBorder="1" applyAlignment="1" applyProtection="1">
      <alignment horizontal="center"/>
      <protection/>
    </xf>
    <xf numFmtId="164" fontId="3" fillId="34" borderId="17" xfId="0" applyNumberFormat="1" applyFont="1" applyFill="1" applyBorder="1" applyAlignment="1" applyProtection="1">
      <alignment horizontal="right"/>
      <protection/>
    </xf>
    <xf numFmtId="0" fontId="0" fillId="34" borderId="29" xfId="0" applyFont="1" applyFill="1" applyBorder="1" applyAlignment="1" applyProtection="1">
      <alignment/>
      <protection/>
    </xf>
    <xf numFmtId="0" fontId="0" fillId="34" borderId="30" xfId="0" applyFont="1" applyFill="1" applyBorder="1" applyAlignment="1" applyProtection="1">
      <alignment/>
      <protection/>
    </xf>
    <xf numFmtId="0" fontId="3" fillId="34" borderId="31" xfId="0" applyFont="1" applyFill="1" applyBorder="1" applyAlignment="1" applyProtection="1">
      <alignment horizontal="right"/>
      <protection/>
    </xf>
    <xf numFmtId="0" fontId="3" fillId="33" borderId="28" xfId="0" applyFont="1" applyFill="1" applyBorder="1" applyAlignment="1" applyProtection="1">
      <alignment horizontal="left"/>
      <protection/>
    </xf>
    <xf numFmtId="0" fontId="3" fillId="33" borderId="11" xfId="0" applyFont="1" applyFill="1" applyBorder="1" applyAlignment="1" applyProtection="1">
      <alignment horizontal="center"/>
      <protection/>
    </xf>
    <xf numFmtId="0" fontId="3" fillId="33" borderId="30" xfId="0" applyFont="1" applyFill="1" applyBorder="1" applyAlignment="1" applyProtection="1">
      <alignment horizontal="center"/>
      <protection/>
    </xf>
    <xf numFmtId="0" fontId="3" fillId="33" borderId="32" xfId="0" applyFont="1" applyFill="1" applyBorder="1" applyAlignment="1" applyProtection="1">
      <alignment horizontal="center"/>
      <protection/>
    </xf>
    <xf numFmtId="0" fontId="3" fillId="34" borderId="18" xfId="0" applyFont="1" applyFill="1" applyBorder="1" applyAlignment="1" applyProtection="1">
      <alignment horizontal="center"/>
      <protection/>
    </xf>
    <xf numFmtId="0" fontId="3" fillId="34" borderId="23" xfId="0" applyFont="1" applyFill="1" applyBorder="1" applyAlignment="1" applyProtection="1">
      <alignment horizontal="center"/>
      <protection/>
    </xf>
    <xf numFmtId="0" fontId="3" fillId="0" borderId="29" xfId="0" applyFont="1" applyFill="1" applyBorder="1" applyAlignment="1" applyProtection="1">
      <alignment horizontal="center"/>
      <protection/>
    </xf>
    <xf numFmtId="0" fontId="3" fillId="0" borderId="16" xfId="0" applyFont="1" applyFill="1" applyBorder="1" applyAlignment="1" applyProtection="1">
      <alignment horizontal="right"/>
      <protection/>
    </xf>
    <xf numFmtId="1" fontId="3" fillId="0" borderId="16" xfId="0" applyNumberFormat="1" applyFont="1" applyFill="1" applyBorder="1" applyAlignment="1" applyProtection="1">
      <alignment horizontal="center"/>
      <protection/>
    </xf>
    <xf numFmtId="164" fontId="3" fillId="0" borderId="16" xfId="0" applyNumberFormat="1" applyFont="1" applyFill="1" applyBorder="1" applyAlignment="1" applyProtection="1">
      <alignment horizontal="center"/>
      <protection/>
    </xf>
    <xf numFmtId="1" fontId="3" fillId="0" borderId="17" xfId="0" applyNumberFormat="1" applyFont="1" applyFill="1" applyBorder="1" applyAlignment="1" applyProtection="1">
      <alignment horizontal="center"/>
      <protection/>
    </xf>
    <xf numFmtId="1" fontId="0" fillId="34" borderId="16" xfId="0" applyNumberFormat="1" applyFont="1" applyFill="1" applyBorder="1" applyAlignment="1" applyProtection="1">
      <alignment horizontal="center"/>
      <protection locked="0"/>
    </xf>
    <xf numFmtId="164" fontId="0" fillId="34" borderId="16" xfId="0" applyNumberFormat="1" applyFont="1" applyFill="1" applyBorder="1" applyAlignment="1" applyProtection="1">
      <alignment horizontal="center"/>
      <protection locked="0"/>
    </xf>
    <xf numFmtId="1" fontId="0" fillId="34" borderId="17" xfId="0" applyNumberFormat="1" applyFont="1" applyFill="1" applyBorder="1" applyAlignment="1" applyProtection="1">
      <alignment horizontal="center"/>
      <protection locked="0"/>
    </xf>
    <xf numFmtId="1" fontId="3" fillId="34" borderId="33" xfId="0" applyNumberFormat="1" applyFont="1" applyFill="1" applyBorder="1" applyAlignment="1" applyProtection="1">
      <alignment horizontal="center"/>
      <protection/>
    </xf>
    <xf numFmtId="164" fontId="3" fillId="34" borderId="33" xfId="0" applyNumberFormat="1" applyFont="1" applyFill="1" applyBorder="1" applyAlignment="1" applyProtection="1">
      <alignment horizontal="center"/>
      <protection/>
    </xf>
    <xf numFmtId="1" fontId="3" fillId="34" borderId="34" xfId="0" applyNumberFormat="1" applyFont="1" applyFill="1" applyBorder="1" applyAlignment="1" applyProtection="1">
      <alignment horizontal="center"/>
      <protection/>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164" fontId="3" fillId="0" borderId="0" xfId="0" applyNumberFormat="1" applyFont="1" applyFill="1" applyBorder="1" applyAlignment="1" applyProtection="1">
      <alignment/>
      <protection locked="0"/>
    </xf>
    <xf numFmtId="0" fontId="3" fillId="0" borderId="0" xfId="0" applyFont="1" applyFill="1" applyBorder="1" applyAlignment="1" applyProtection="1">
      <alignment/>
      <protection locked="0"/>
    </xf>
    <xf numFmtId="0" fontId="9" fillId="33" borderId="35" xfId="0" applyFont="1" applyFill="1" applyBorder="1" applyAlignment="1" applyProtection="1">
      <alignment/>
      <protection/>
    </xf>
    <xf numFmtId="0" fontId="10" fillId="33" borderId="36" xfId="0" applyFont="1" applyFill="1" applyBorder="1" applyAlignment="1" applyProtection="1">
      <alignment/>
      <protection/>
    </xf>
    <xf numFmtId="0" fontId="9" fillId="33" borderId="36" xfId="0" applyFont="1" applyFill="1" applyBorder="1" applyAlignment="1" applyProtection="1">
      <alignment horizontal="center"/>
      <protection/>
    </xf>
    <xf numFmtId="0" fontId="10" fillId="33" borderId="37" xfId="0" applyFont="1" applyFill="1" applyBorder="1" applyAlignment="1" applyProtection="1">
      <alignment/>
      <protection/>
    </xf>
    <xf numFmtId="0" fontId="0" fillId="0" borderId="0" xfId="0" applyFont="1" applyBorder="1" applyAlignment="1" applyProtection="1">
      <alignment horizontal="center" wrapText="1"/>
      <protection locked="0"/>
    </xf>
    <xf numFmtId="0" fontId="3" fillId="34" borderId="27"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0" fillId="0" borderId="24" xfId="0" applyFont="1" applyBorder="1" applyAlignment="1" applyProtection="1">
      <alignment horizontal="center" wrapText="1"/>
      <protection locked="0"/>
    </xf>
    <xf numFmtId="0" fontId="0" fillId="0" borderId="38" xfId="0" applyFont="1" applyBorder="1" applyAlignment="1" applyProtection="1">
      <alignment horizontal="center" wrapText="1"/>
      <protection locked="0"/>
    </xf>
    <xf numFmtId="0" fontId="0" fillId="0" borderId="24"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0" fillId="0" borderId="38" xfId="0" applyFont="1" applyBorder="1" applyAlignment="1" applyProtection="1">
      <alignment horizontal="left" wrapText="1"/>
      <protection locked="0"/>
    </xf>
    <xf numFmtId="0" fontId="0" fillId="0" borderId="33" xfId="0" applyFont="1" applyBorder="1" applyAlignment="1" applyProtection="1">
      <alignment horizontal="left" wrapText="1"/>
      <protection locked="0"/>
    </xf>
    <xf numFmtId="0" fontId="3" fillId="34" borderId="27" xfId="0" applyFont="1" applyFill="1" applyBorder="1" applyAlignment="1" applyProtection="1">
      <alignment horizontal="left"/>
      <protection/>
    </xf>
    <xf numFmtId="0" fontId="3" fillId="34" borderId="0"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3" fillId="0" borderId="38" xfId="0" applyFont="1" applyFill="1" applyBorder="1" applyAlignment="1" applyProtection="1">
      <alignment horizontal="center"/>
      <protection/>
    </xf>
    <xf numFmtId="0" fontId="3" fillId="0" borderId="33" xfId="0" applyFont="1" applyFill="1" applyBorder="1" applyAlignment="1" applyProtection="1">
      <alignment horizontal="center"/>
      <protection/>
    </xf>
    <xf numFmtId="0" fontId="3" fillId="34" borderId="16" xfId="0" applyFont="1" applyFill="1" applyBorder="1" applyAlignment="1" applyProtection="1">
      <alignment horizontal="center" wrapText="1"/>
      <protection/>
    </xf>
    <xf numFmtId="164" fontId="0" fillId="0" borderId="16" xfId="0" applyNumberFormat="1" applyFont="1" applyBorder="1" applyAlignment="1" applyProtection="1">
      <alignment horizontal="center"/>
      <protection locked="0"/>
    </xf>
    <xf numFmtId="49" fontId="0" fillId="0" borderId="16" xfId="0" applyNumberFormat="1" applyFont="1" applyBorder="1" applyAlignment="1" applyProtection="1">
      <alignment horizontal="center"/>
      <protection locked="0"/>
    </xf>
    <xf numFmtId="164" fontId="0" fillId="0" borderId="16" xfId="0" applyNumberFormat="1" applyFont="1" applyBorder="1" applyAlignment="1" applyProtection="1">
      <alignment horizontal="center" vertical="top" wrapText="1"/>
      <protection locked="0"/>
    </xf>
    <xf numFmtId="164" fontId="0" fillId="34" borderId="16" xfId="0" applyNumberFormat="1" applyFont="1" applyFill="1" applyBorder="1" applyAlignment="1" applyProtection="1">
      <alignment horizontal="center" vertical="top" wrapText="1"/>
      <protection/>
    </xf>
    <xf numFmtId="0" fontId="0" fillId="34" borderId="17" xfId="0" applyFont="1" applyFill="1" applyBorder="1" applyAlignment="1" applyProtection="1">
      <alignment horizontal="center"/>
      <protection/>
    </xf>
    <xf numFmtId="0" fontId="3" fillId="0" borderId="0" xfId="0" applyFont="1" applyFill="1" applyBorder="1" applyAlignment="1" applyProtection="1">
      <alignment/>
      <protection/>
    </xf>
    <xf numFmtId="0" fontId="3" fillId="34" borderId="24" xfId="0" applyFont="1" applyFill="1" applyBorder="1" applyAlignment="1" applyProtection="1">
      <alignment/>
      <protection/>
    </xf>
    <xf numFmtId="0" fontId="3" fillId="34" borderId="16" xfId="0" applyFont="1" applyFill="1" applyBorder="1" applyAlignment="1" applyProtection="1">
      <alignment horizontal="left"/>
      <protection/>
    </xf>
    <xf numFmtId="49" fontId="0" fillId="0" borderId="24" xfId="0" applyNumberFormat="1" applyFont="1" applyBorder="1" applyAlignment="1" applyProtection="1">
      <alignment horizontal="justify"/>
      <protection locked="0"/>
    </xf>
    <xf numFmtId="164" fontId="0" fillId="0" borderId="16" xfId="0" applyNumberFormat="1" applyFont="1" applyBorder="1" applyAlignment="1" applyProtection="1">
      <alignment horizontal="justify"/>
      <protection locked="0"/>
    </xf>
    <xf numFmtId="1" fontId="0" fillId="0" borderId="16" xfId="0" applyNumberFormat="1" applyFont="1" applyBorder="1" applyAlignment="1" applyProtection="1">
      <alignment horizontal="justify"/>
      <protection locked="0"/>
    </xf>
    <xf numFmtId="0" fontId="0" fillId="0" borderId="0" xfId="0" applyFont="1" applyAlignment="1" applyProtection="1">
      <alignment horizontal="justify"/>
      <protection locked="0"/>
    </xf>
    <xf numFmtId="49" fontId="0" fillId="0" borderId="24" xfId="0" applyNumberFormat="1" applyFont="1" applyBorder="1" applyAlignment="1" applyProtection="1">
      <alignment/>
      <protection locked="0"/>
    </xf>
    <xf numFmtId="1" fontId="0" fillId="0" borderId="16" xfId="0" applyNumberFormat="1" applyFont="1" applyBorder="1" applyAlignment="1" applyProtection="1">
      <alignment horizontal="center"/>
      <protection locked="0"/>
    </xf>
    <xf numFmtId="49" fontId="0" fillId="0" borderId="24" xfId="0" applyNumberFormat="1" applyFont="1" applyBorder="1" applyAlignment="1" applyProtection="1">
      <alignment vertical="top" wrapText="1"/>
      <protection locked="0"/>
    </xf>
    <xf numFmtId="1" fontId="0" fillId="0" borderId="16" xfId="0" applyNumberFormat="1" applyFont="1" applyBorder="1" applyAlignment="1" applyProtection="1">
      <alignment horizontal="center" vertical="top" wrapText="1"/>
      <protection locked="0"/>
    </xf>
    <xf numFmtId="0" fontId="0" fillId="34" borderId="24" xfId="0" applyFont="1" applyFill="1" applyBorder="1" applyAlignment="1" applyProtection="1">
      <alignment vertical="top" wrapText="1"/>
      <protection/>
    </xf>
    <xf numFmtId="1" fontId="0" fillId="34" borderId="16" xfId="0" applyNumberFormat="1" applyFont="1" applyFill="1" applyBorder="1" applyAlignment="1" applyProtection="1">
      <alignment horizontal="center" vertical="top" wrapText="1"/>
      <protection/>
    </xf>
    <xf numFmtId="0" fontId="3" fillId="34" borderId="24" xfId="0" applyFont="1" applyFill="1" applyBorder="1" applyAlignment="1" applyProtection="1">
      <alignment/>
      <protection/>
    </xf>
    <xf numFmtId="49" fontId="0" fillId="0" borderId="24" xfId="0" applyNumberFormat="1" applyFont="1" applyBorder="1" applyAlignment="1" applyProtection="1">
      <alignment horizontal="left" wrapText="1"/>
      <protection locked="0"/>
    </xf>
    <xf numFmtId="1" fontId="0" fillId="0" borderId="16" xfId="0" applyNumberFormat="1" applyFont="1" applyBorder="1" applyAlignment="1" applyProtection="1">
      <alignment horizontal="center" wrapText="1"/>
      <protection locked="0"/>
    </xf>
    <xf numFmtId="49" fontId="0" fillId="0" borderId="16" xfId="0" applyNumberFormat="1" applyFont="1" applyBorder="1" applyAlignment="1" applyProtection="1">
      <alignment horizontal="center" wrapText="1"/>
      <protection locked="0"/>
    </xf>
    <xf numFmtId="1" fontId="0" fillId="34" borderId="0" xfId="0" applyNumberFormat="1" applyFont="1" applyFill="1" applyAlignment="1" applyProtection="1">
      <alignment horizontal="center"/>
      <protection locked="0"/>
    </xf>
    <xf numFmtId="0" fontId="3" fillId="34" borderId="24" xfId="0" applyFont="1" applyFill="1" applyBorder="1" applyAlignment="1" applyProtection="1">
      <alignment wrapText="1"/>
      <protection/>
    </xf>
    <xf numFmtId="0" fontId="3" fillId="34" borderId="17" xfId="0" applyFont="1" applyFill="1" applyBorder="1" applyAlignment="1" applyProtection="1">
      <alignment horizontal="center" wrapText="1"/>
      <protection/>
    </xf>
    <xf numFmtId="49" fontId="0" fillId="0" borderId="24" xfId="0" applyNumberFormat="1" applyBorder="1" applyAlignment="1" applyProtection="1">
      <alignment horizontal="left" wrapText="1"/>
      <protection locked="0"/>
    </xf>
    <xf numFmtId="49" fontId="0" fillId="0" borderId="17" xfId="0" applyNumberFormat="1" applyFont="1" applyBorder="1" applyAlignment="1" applyProtection="1">
      <alignment horizontal="center" wrapText="1"/>
      <protection locked="0"/>
    </xf>
    <xf numFmtId="49" fontId="0" fillId="0" borderId="17" xfId="0" applyNumberFormat="1" applyBorder="1" applyAlignment="1" applyProtection="1">
      <alignment horizontal="center" wrapText="1"/>
      <protection locked="0"/>
    </xf>
    <xf numFmtId="49" fontId="0" fillId="0" borderId="27" xfId="0" applyNumberFormat="1" applyFont="1" applyFill="1" applyBorder="1" applyAlignment="1" applyProtection="1">
      <alignment vertical="top" wrapText="1"/>
      <protection locked="0"/>
    </xf>
    <xf numFmtId="49" fontId="0" fillId="0" borderId="0" xfId="0" applyNumberFormat="1" applyFont="1" applyFill="1" applyBorder="1" applyAlignment="1" applyProtection="1">
      <alignment horizontal="center" vertical="top" wrapText="1"/>
      <protection locked="0"/>
    </xf>
    <xf numFmtId="49" fontId="0" fillId="0" borderId="20" xfId="0" applyNumberFormat="1" applyFont="1" applyFill="1" applyBorder="1" applyAlignment="1" applyProtection="1">
      <alignment horizontal="center" vertical="top" wrapText="1"/>
      <protection locked="0"/>
    </xf>
    <xf numFmtId="49" fontId="0" fillId="0" borderId="13" xfId="0" applyNumberFormat="1" applyFont="1" applyFill="1" applyBorder="1" applyAlignment="1" applyProtection="1">
      <alignment horizontal="center" vertical="top" wrapText="1"/>
      <protection locked="0"/>
    </xf>
    <xf numFmtId="0" fontId="0" fillId="0" borderId="0" xfId="0" applyFont="1" applyBorder="1" applyAlignment="1" applyProtection="1">
      <alignment/>
      <protection locked="0"/>
    </xf>
    <xf numFmtId="164" fontId="0" fillId="0" borderId="17" xfId="0" applyNumberFormat="1" applyFont="1" applyBorder="1" applyAlignment="1" applyProtection="1">
      <alignment horizontal="center" wrapText="1"/>
      <protection locked="0"/>
    </xf>
    <xf numFmtId="0" fontId="0" fillId="34" borderId="0" xfId="0" applyNumberFormat="1" applyFont="1" applyFill="1" applyAlignment="1" applyProtection="1">
      <alignment horizontal="center"/>
      <protection locked="0"/>
    </xf>
    <xf numFmtId="49" fontId="0" fillId="0" borderId="24" xfId="0" applyNumberFormat="1" applyFont="1" applyBorder="1" applyAlignment="1" applyProtection="1">
      <alignment horizontal="center" wrapText="1"/>
      <protection locked="0"/>
    </xf>
    <xf numFmtId="1" fontId="0" fillId="0" borderId="16" xfId="0" applyNumberFormat="1" applyBorder="1" applyAlignment="1" applyProtection="1">
      <alignment horizontal="center" wrapText="1"/>
      <protection locked="0"/>
    </xf>
    <xf numFmtId="165" fontId="0" fillId="34" borderId="16" xfId="0" applyNumberFormat="1" applyFont="1" applyFill="1" applyBorder="1" applyAlignment="1" applyProtection="1">
      <alignment horizontal="center" vertical="top" wrapText="1"/>
      <protection/>
    </xf>
    <xf numFmtId="0" fontId="0" fillId="0" borderId="24"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34" borderId="16" xfId="0" applyFont="1" applyFill="1" applyBorder="1" applyAlignment="1" applyProtection="1">
      <alignment horizontal="center"/>
      <protection/>
    </xf>
    <xf numFmtId="0" fontId="0" fillId="0" borderId="0" xfId="0" applyFont="1" applyAlignment="1" applyProtection="1">
      <alignment/>
      <protection locked="0"/>
    </xf>
    <xf numFmtId="0" fontId="0" fillId="34" borderId="24" xfId="0" applyFont="1" applyFill="1" applyBorder="1" applyAlignment="1" applyProtection="1">
      <alignment horizontal="center"/>
      <protection locked="0"/>
    </xf>
    <xf numFmtId="0" fontId="0" fillId="34" borderId="16" xfId="0" applyFont="1" applyFill="1" applyBorder="1" applyAlignment="1" applyProtection="1">
      <alignment horizontal="center"/>
      <protection locked="0"/>
    </xf>
    <xf numFmtId="0" fontId="0" fillId="0" borderId="17" xfId="0" applyFont="1" applyFill="1" applyBorder="1" applyAlignment="1" applyProtection="1">
      <alignment horizontal="center"/>
      <protection/>
    </xf>
    <xf numFmtId="0" fontId="0" fillId="0" borderId="24"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3" fillId="34" borderId="16" xfId="0" applyFont="1" applyFill="1" applyBorder="1" applyAlignment="1" applyProtection="1">
      <alignment horizontal="center" wrapText="1"/>
      <protection locked="0"/>
    </xf>
    <xf numFmtId="0" fontId="0" fillId="0" borderId="0" xfId="0" applyFont="1" applyAlignment="1" applyProtection="1">
      <alignment wrapText="1"/>
      <protection locked="0"/>
    </xf>
    <xf numFmtId="0" fontId="0" fillId="0" borderId="0" xfId="0" applyFont="1" applyBorder="1" applyAlignment="1" applyProtection="1">
      <alignment horizontal="center"/>
      <protection locked="0"/>
    </xf>
    <xf numFmtId="0" fontId="3" fillId="34" borderId="0" xfId="0" applyFont="1" applyFill="1" applyAlignment="1" applyProtection="1">
      <alignment/>
      <protection/>
    </xf>
    <xf numFmtId="0" fontId="0" fillId="34" borderId="0" xfId="0" applyFont="1" applyFill="1" applyAlignment="1" applyProtection="1">
      <alignment/>
      <protection/>
    </xf>
    <xf numFmtId="0" fontId="0" fillId="0" borderId="0" xfId="0" applyAlignment="1" applyProtection="1">
      <alignment/>
      <protection locked="0"/>
    </xf>
    <xf numFmtId="0" fontId="0" fillId="0" borderId="0" xfId="0" applyAlignment="1" applyProtection="1">
      <alignment wrapText="1"/>
      <protection locked="0"/>
    </xf>
    <xf numFmtId="0" fontId="0" fillId="0" borderId="39" xfId="0" applyBorder="1" applyAlignment="1">
      <alignment/>
    </xf>
    <xf numFmtId="0" fontId="0" fillId="0" borderId="40" xfId="0" applyBorder="1" applyAlignment="1">
      <alignment/>
    </xf>
    <xf numFmtId="49" fontId="0" fillId="0" borderId="23" xfId="0" applyNumberFormat="1" applyFont="1" applyBorder="1" applyAlignment="1" applyProtection="1">
      <alignment horizontal="left" wrapText="1"/>
      <protection locked="0"/>
    </xf>
    <xf numFmtId="49" fontId="0" fillId="0" borderId="11" xfId="0" applyNumberFormat="1" applyFont="1" applyBorder="1" applyAlignment="1" applyProtection="1">
      <alignment horizontal="left" wrapText="1"/>
      <protection locked="0"/>
    </xf>
    <xf numFmtId="49" fontId="0" fillId="0" borderId="41" xfId="0" applyNumberFormat="1" applyFont="1" applyBorder="1" applyAlignment="1" applyProtection="1">
      <alignment horizontal="left" wrapText="1"/>
      <protection locked="0"/>
    </xf>
    <xf numFmtId="0" fontId="0" fillId="0" borderId="28" xfId="0" applyFont="1" applyBorder="1" applyAlignment="1" applyProtection="1">
      <alignment horizontal="right"/>
      <protection locked="0"/>
    </xf>
    <xf numFmtId="0" fontId="0" fillId="0" borderId="12" xfId="0" applyFont="1" applyBorder="1" applyAlignment="1" applyProtection="1">
      <alignment horizontal="right"/>
      <protection locked="0"/>
    </xf>
    <xf numFmtId="0" fontId="3" fillId="34" borderId="25" xfId="0" applyFont="1" applyFill="1" applyBorder="1" applyAlignment="1" applyProtection="1">
      <alignment horizontal="center" wrapText="1"/>
      <protection locked="0"/>
    </xf>
    <xf numFmtId="0" fontId="0" fillId="0" borderId="14" xfId="0" applyBorder="1" applyAlignment="1">
      <alignment horizontal="center" wrapText="1"/>
    </xf>
    <xf numFmtId="0" fontId="0" fillId="0" borderId="15" xfId="0" applyBorder="1" applyAlignment="1">
      <alignment horizontal="center" wrapText="1"/>
    </xf>
    <xf numFmtId="0" fontId="0" fillId="0" borderId="31" xfId="0" applyBorder="1" applyAlignment="1">
      <alignment horizontal="center" wrapText="1"/>
    </xf>
    <xf numFmtId="0" fontId="0" fillId="0" borderId="30" xfId="0" applyBorder="1" applyAlignment="1">
      <alignment horizontal="center" wrapText="1"/>
    </xf>
    <xf numFmtId="0" fontId="0" fillId="0" borderId="26" xfId="0" applyBorder="1" applyAlignment="1">
      <alignment horizontal="center" wrapText="1"/>
    </xf>
    <xf numFmtId="0" fontId="3" fillId="34" borderId="18" xfId="0" applyFont="1" applyFill="1" applyBorder="1" applyAlignment="1" applyProtection="1">
      <alignment horizontal="left" wrapText="1"/>
      <protection locked="0"/>
    </xf>
    <xf numFmtId="0" fontId="0" fillId="0" borderId="14" xfId="0" applyBorder="1" applyAlignment="1">
      <alignment horizontal="left" wrapText="1"/>
    </xf>
    <xf numFmtId="0" fontId="0" fillId="0" borderId="42" xfId="0" applyBorder="1" applyAlignment="1">
      <alignment horizontal="left" wrapText="1"/>
    </xf>
    <xf numFmtId="0" fontId="0" fillId="0" borderId="29" xfId="0" applyBorder="1" applyAlignment="1">
      <alignment horizontal="left" wrapText="1"/>
    </xf>
    <xf numFmtId="0" fontId="0" fillId="0" borderId="30" xfId="0" applyBorder="1" applyAlignment="1">
      <alignment horizontal="left" wrapText="1"/>
    </xf>
    <xf numFmtId="0" fontId="0" fillId="0" borderId="43" xfId="0" applyBorder="1" applyAlignment="1">
      <alignment horizontal="left" wrapText="1"/>
    </xf>
    <xf numFmtId="0" fontId="0" fillId="34" borderId="38" xfId="0" applyFont="1" applyFill="1" applyBorder="1" applyAlignment="1" applyProtection="1">
      <alignment/>
      <protection/>
    </xf>
    <xf numFmtId="49" fontId="7" fillId="0" borderId="33" xfId="0" applyNumberFormat="1" applyFont="1" applyBorder="1" applyAlignment="1" applyProtection="1">
      <alignment horizontal="center"/>
      <protection locked="0"/>
    </xf>
    <xf numFmtId="0" fontId="0" fillId="34" borderId="33" xfId="0" applyFont="1" applyFill="1" applyBorder="1" applyAlignment="1" applyProtection="1">
      <alignment/>
      <protection/>
    </xf>
    <xf numFmtId="49" fontId="4" fillId="0" borderId="34" xfId="0" applyNumberFormat="1" applyFont="1" applyFill="1" applyBorder="1" applyAlignment="1" applyProtection="1">
      <alignment horizontal="center"/>
      <protection locked="0"/>
    </xf>
    <xf numFmtId="0" fontId="0" fillId="34" borderId="44" xfId="0" applyFont="1" applyFill="1" applyBorder="1" applyAlignment="1" applyProtection="1">
      <alignment/>
      <protection/>
    </xf>
    <xf numFmtId="49" fontId="3" fillId="0" borderId="45" xfId="0" applyNumberFormat="1" applyFont="1" applyBorder="1" applyAlignment="1" applyProtection="1">
      <alignment horizontal="center"/>
      <protection locked="0"/>
    </xf>
    <xf numFmtId="0" fontId="0" fillId="34" borderId="45" xfId="0" applyFont="1" applyFill="1" applyBorder="1" applyAlignment="1" applyProtection="1">
      <alignment/>
      <protection/>
    </xf>
    <xf numFmtId="49" fontId="4" fillId="0" borderId="46" xfId="0" applyNumberFormat="1" applyFont="1" applyFill="1" applyBorder="1" applyAlignment="1" applyProtection="1">
      <alignment horizontal="center"/>
      <protection locked="0"/>
    </xf>
    <xf numFmtId="0" fontId="3" fillId="34" borderId="47" xfId="0" applyFont="1" applyFill="1" applyBorder="1" applyAlignment="1" applyProtection="1">
      <alignment horizontal="right"/>
      <protection/>
    </xf>
    <xf numFmtId="0" fontId="3" fillId="33" borderId="24" xfId="0" applyFont="1" applyFill="1" applyBorder="1" applyAlignment="1" applyProtection="1">
      <alignment horizontal="center"/>
      <protection/>
    </xf>
    <xf numFmtId="0" fontId="3" fillId="34" borderId="24" xfId="0" applyFont="1" applyFill="1" applyBorder="1" applyAlignment="1" applyProtection="1">
      <alignment horizontal="center"/>
      <protection/>
    </xf>
    <xf numFmtId="0" fontId="9" fillId="33" borderId="19" xfId="0" applyFont="1" applyFill="1" applyBorder="1" applyAlignment="1" applyProtection="1">
      <alignment horizontal="center"/>
      <protection/>
    </xf>
    <xf numFmtId="0" fontId="3" fillId="33" borderId="47" xfId="0" applyFont="1" applyFill="1" applyBorder="1" applyAlignment="1" applyProtection="1">
      <alignment horizontal="center"/>
      <protection/>
    </xf>
    <xf numFmtId="0" fontId="3" fillId="33" borderId="37" xfId="0" applyFont="1" applyFill="1" applyBorder="1" applyAlignment="1" applyProtection="1">
      <alignment horizontal="center"/>
      <protection/>
    </xf>
    <xf numFmtId="0" fontId="3" fillId="34" borderId="25" xfId="0" applyFont="1" applyFill="1" applyBorder="1" applyAlignment="1" applyProtection="1">
      <alignment horizontal="center"/>
      <protection/>
    </xf>
    <xf numFmtId="0" fontId="0" fillId="0" borderId="22" xfId="0" applyFont="1" applyFill="1" applyBorder="1" applyAlignment="1" applyProtection="1">
      <alignment horizontal="center"/>
      <protection/>
    </xf>
    <xf numFmtId="164" fontId="0" fillId="0" borderId="21" xfId="0" applyNumberFormat="1" applyFont="1" applyFill="1" applyBorder="1" applyAlignment="1" applyProtection="1">
      <alignment horizontal="right"/>
      <protection/>
    </xf>
    <xf numFmtId="0" fontId="0" fillId="0" borderId="21" xfId="0" applyFont="1" applyFill="1" applyBorder="1" applyAlignment="1" applyProtection="1">
      <alignment horizontal="right"/>
      <protection/>
    </xf>
    <xf numFmtId="164" fontId="0" fillId="35" borderId="21" xfId="0" applyNumberFormat="1" applyFont="1" applyFill="1" applyBorder="1" applyAlignment="1" applyProtection="1">
      <alignment horizontal="right"/>
      <protection/>
    </xf>
    <xf numFmtId="164" fontId="4" fillId="0" borderId="21" xfId="0" applyNumberFormat="1" applyFont="1" applyFill="1" applyBorder="1" applyAlignment="1" applyProtection="1">
      <alignment horizontal="right"/>
      <protection/>
    </xf>
    <xf numFmtId="0" fontId="0" fillId="0" borderId="19" xfId="0" applyFont="1" applyFill="1" applyBorder="1" applyAlignment="1" applyProtection="1">
      <alignment horizontal="right"/>
      <protection/>
    </xf>
    <xf numFmtId="0" fontId="3" fillId="34" borderId="48" xfId="0" applyFont="1" applyFill="1" applyBorder="1" applyAlignment="1" applyProtection="1">
      <alignment horizontal="left"/>
      <protection/>
    </xf>
    <xf numFmtId="0" fontId="3" fillId="0" borderId="47" xfId="0" applyFont="1" applyFill="1" applyBorder="1" applyAlignment="1" applyProtection="1">
      <alignment horizontal="left"/>
      <protection/>
    </xf>
    <xf numFmtId="164" fontId="0" fillId="0" borderId="22" xfId="0" applyNumberFormat="1" applyFont="1" applyFill="1" applyBorder="1" applyAlignment="1" applyProtection="1">
      <alignment horizontal="right"/>
      <protection/>
    </xf>
    <xf numFmtId="164" fontId="0" fillId="35" borderId="22" xfId="0" applyNumberFormat="1" applyFont="1" applyFill="1" applyBorder="1" applyAlignment="1" applyProtection="1">
      <alignment horizontal="right"/>
      <protection/>
    </xf>
    <xf numFmtId="0" fontId="3" fillId="34" borderId="16" xfId="0" applyFont="1" applyFill="1" applyBorder="1" applyAlignment="1" applyProtection="1">
      <alignment horizontal="center"/>
      <protection/>
    </xf>
    <xf numFmtId="0" fontId="0" fillId="0" borderId="49" xfId="0" applyFont="1" applyBorder="1" applyAlignment="1" applyProtection="1">
      <alignment horizontal="left" vertical="top" wrapText="1"/>
      <protection locked="0"/>
    </xf>
    <xf numFmtId="49" fontId="3" fillId="34" borderId="24" xfId="0" applyNumberFormat="1" applyFont="1" applyFill="1" applyBorder="1" applyAlignment="1" applyProtection="1">
      <alignment horizontal="right"/>
      <protection locked="0"/>
    </xf>
    <xf numFmtId="0" fontId="3" fillId="34" borderId="38" xfId="0" applyFont="1" applyFill="1" applyBorder="1" applyAlignment="1" applyProtection="1">
      <alignment horizontal="right"/>
      <protection/>
    </xf>
    <xf numFmtId="0" fontId="9" fillId="36" borderId="50" xfId="0" applyFont="1" applyFill="1" applyBorder="1" applyAlignment="1" applyProtection="1">
      <alignment/>
      <protection/>
    </xf>
    <xf numFmtId="0" fontId="3" fillId="34" borderId="31" xfId="0" applyFont="1" applyFill="1" applyBorder="1" applyAlignment="1" applyProtection="1">
      <alignment horizontal="left"/>
      <protection/>
    </xf>
    <xf numFmtId="0" fontId="3" fillId="34" borderId="32" xfId="0" applyFont="1" applyFill="1" applyBorder="1" applyAlignment="1" applyProtection="1">
      <alignment horizontal="left"/>
      <protection/>
    </xf>
    <xf numFmtId="0" fontId="3" fillId="0" borderId="27" xfId="0" applyFont="1" applyFill="1" applyBorder="1" applyAlignment="1" applyProtection="1">
      <alignment horizontal="left"/>
      <protection/>
    </xf>
    <xf numFmtId="0" fontId="3" fillId="0" borderId="51" xfId="0" applyFont="1" applyFill="1" applyBorder="1" applyAlignment="1" applyProtection="1">
      <alignment horizontal="left"/>
      <protection/>
    </xf>
    <xf numFmtId="0" fontId="0" fillId="0" borderId="52" xfId="0" applyFont="1" applyBorder="1" applyAlignment="1" applyProtection="1">
      <alignment horizontal="left" vertical="top" wrapText="1"/>
      <protection locked="0"/>
    </xf>
    <xf numFmtId="0" fontId="3" fillId="0" borderId="53" xfId="0" applyFont="1" applyFill="1" applyBorder="1" applyAlignment="1" applyProtection="1">
      <alignment horizontal="left"/>
      <protection/>
    </xf>
    <xf numFmtId="0" fontId="3" fillId="0" borderId="54" xfId="0" applyFont="1" applyFill="1" applyBorder="1" applyAlignment="1" applyProtection="1">
      <alignment horizontal="left"/>
      <protection/>
    </xf>
    <xf numFmtId="0" fontId="3" fillId="34" borderId="27"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3" fillId="34" borderId="55" xfId="0" applyFont="1" applyFill="1" applyBorder="1" applyAlignment="1" applyProtection="1">
      <alignment horizontal="center"/>
      <protection/>
    </xf>
    <xf numFmtId="0" fontId="0" fillId="0" borderId="24" xfId="0" applyFont="1" applyBorder="1" applyAlignment="1" applyProtection="1">
      <alignment horizontal="center" wrapText="1"/>
      <protection locked="0"/>
    </xf>
    <xf numFmtId="0" fontId="0" fillId="0" borderId="16" xfId="0" applyFont="1" applyBorder="1" applyAlignment="1" applyProtection="1">
      <alignment horizontal="center" wrapText="1"/>
      <protection locked="0"/>
    </xf>
    <xf numFmtId="0" fontId="0" fillId="0" borderId="17" xfId="0" applyFont="1" applyBorder="1" applyAlignment="1" applyProtection="1">
      <alignment horizontal="center" wrapText="1"/>
      <protection locked="0"/>
    </xf>
    <xf numFmtId="0" fontId="3" fillId="34" borderId="30" xfId="0" applyFont="1" applyFill="1" applyBorder="1" applyAlignment="1" applyProtection="1">
      <alignment horizontal="center"/>
      <protection/>
    </xf>
    <xf numFmtId="0" fontId="3" fillId="34" borderId="32" xfId="0" applyFont="1" applyFill="1" applyBorder="1" applyAlignment="1" applyProtection="1">
      <alignment horizontal="center"/>
      <protection/>
    </xf>
    <xf numFmtId="0" fontId="0" fillId="0" borderId="38" xfId="0" applyFont="1" applyBorder="1" applyAlignment="1" applyProtection="1">
      <alignment horizontal="center" wrapText="1"/>
      <protection locked="0"/>
    </xf>
    <xf numFmtId="0" fontId="0" fillId="0" borderId="33" xfId="0" applyFont="1" applyBorder="1" applyAlignment="1" applyProtection="1">
      <alignment horizontal="center" wrapText="1"/>
      <protection locked="0"/>
    </xf>
    <xf numFmtId="0" fontId="0" fillId="0" borderId="34" xfId="0" applyFont="1" applyBorder="1" applyAlignment="1" applyProtection="1">
      <alignment horizontal="center" wrapText="1"/>
      <protection locked="0"/>
    </xf>
    <xf numFmtId="0" fontId="0" fillId="0" borderId="16"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3" fillId="34" borderId="55" xfId="0" applyFont="1" applyFill="1" applyBorder="1" applyAlignment="1" applyProtection="1">
      <alignment horizontal="left"/>
      <protection/>
    </xf>
    <xf numFmtId="0" fontId="0" fillId="0" borderId="33"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0" fontId="3" fillId="34" borderId="0" xfId="0" applyFont="1" applyFill="1" applyBorder="1" applyAlignment="1" applyProtection="1">
      <alignment horizontal="left"/>
      <protection/>
    </xf>
    <xf numFmtId="0" fontId="3" fillId="0" borderId="16" xfId="0" applyFont="1" applyFill="1" applyBorder="1" applyAlignment="1" applyProtection="1">
      <alignment horizontal="center"/>
      <protection/>
    </xf>
    <xf numFmtId="0" fontId="3" fillId="0" borderId="17" xfId="0" applyFont="1" applyFill="1" applyBorder="1" applyAlignment="1" applyProtection="1">
      <alignment horizontal="center"/>
      <protection/>
    </xf>
    <xf numFmtId="0" fontId="3" fillId="0" borderId="34" xfId="0" applyFont="1" applyFill="1" applyBorder="1" applyAlignment="1" applyProtection="1">
      <alignment horizontal="center"/>
      <protection/>
    </xf>
    <xf numFmtId="0" fontId="3" fillId="0" borderId="33" xfId="0" applyFont="1" applyFill="1" applyBorder="1" applyAlignment="1" applyProtection="1">
      <alignment horizontal="center"/>
      <protection/>
    </xf>
    <xf numFmtId="0" fontId="9" fillId="36" borderId="56" xfId="0" applyFont="1" applyFill="1" applyBorder="1" applyAlignment="1" applyProtection="1">
      <alignment/>
      <protection/>
    </xf>
    <xf numFmtId="0" fontId="3" fillId="34" borderId="24" xfId="0" applyFont="1" applyFill="1" applyBorder="1" applyAlignment="1" applyProtection="1">
      <alignment horizontal="left"/>
      <protection/>
    </xf>
    <xf numFmtId="0" fontId="3" fillId="34" borderId="17" xfId="0" applyFont="1" applyFill="1" applyBorder="1" applyAlignment="1" applyProtection="1">
      <alignment horizontal="left"/>
      <protection/>
    </xf>
    <xf numFmtId="49" fontId="0" fillId="0" borderId="24" xfId="0" applyNumberFormat="1" applyFont="1" applyBorder="1" applyAlignment="1" applyProtection="1">
      <alignment horizontal="left"/>
      <protection locked="0"/>
    </xf>
    <xf numFmtId="49" fontId="0" fillId="0" borderId="17" xfId="0" applyNumberFormat="1" applyFont="1" applyBorder="1" applyAlignment="1" applyProtection="1">
      <alignment horizontal="left" wrapText="1"/>
      <protection locked="0"/>
    </xf>
    <xf numFmtId="0" fontId="3" fillId="34" borderId="38" xfId="0" applyFont="1" applyFill="1" applyBorder="1" applyAlignment="1" applyProtection="1">
      <alignment horizontal="right" vertical="top" wrapText="1"/>
      <protection/>
    </xf>
    <xf numFmtId="0" fontId="3" fillId="0" borderId="34" xfId="0" applyFont="1" applyFill="1" applyBorder="1" applyAlignment="1" applyProtection="1">
      <alignment horizontal="center" vertical="top" wrapText="1"/>
      <protection/>
    </xf>
    <xf numFmtId="0" fontId="9" fillId="33" borderId="56" xfId="0" applyFont="1" applyFill="1" applyBorder="1" applyAlignment="1" applyProtection="1">
      <alignment/>
      <protection/>
    </xf>
    <xf numFmtId="0" fontId="3" fillId="34" borderId="16" xfId="0" applyFont="1" applyFill="1" applyBorder="1" applyAlignment="1" applyProtection="1">
      <alignment horizontal="left"/>
      <protection/>
    </xf>
    <xf numFmtId="0" fontId="3" fillId="34" borderId="17" xfId="0" applyFont="1" applyFill="1" applyBorder="1" applyAlignment="1" applyProtection="1">
      <alignment horizontal="left" wrapText="1"/>
      <protection/>
    </xf>
    <xf numFmtId="0" fontId="0" fillId="34" borderId="24" xfId="0" applyFont="1" applyFill="1" applyBorder="1" applyAlignment="1" applyProtection="1">
      <alignment horizontal="right" vertical="top" wrapText="1"/>
      <protection/>
    </xf>
    <xf numFmtId="0" fontId="0" fillId="34" borderId="17" xfId="0" applyFont="1" applyFill="1" applyBorder="1" applyAlignment="1" applyProtection="1">
      <alignment horizontal="center"/>
      <protection/>
    </xf>
    <xf numFmtId="164" fontId="0" fillId="0" borderId="16" xfId="0" applyNumberFormat="1" applyFont="1" applyBorder="1" applyAlignment="1" applyProtection="1">
      <alignment horizontal="center"/>
      <protection locked="0"/>
    </xf>
    <xf numFmtId="164" fontId="0" fillId="0" borderId="17" xfId="0" applyNumberFormat="1" applyFont="1" applyBorder="1" applyAlignment="1" applyProtection="1">
      <alignment horizontal="left"/>
      <protection locked="0"/>
    </xf>
    <xf numFmtId="164" fontId="0" fillId="0" borderId="16" xfId="0" applyNumberFormat="1" applyFont="1" applyBorder="1" applyAlignment="1" applyProtection="1">
      <alignment horizontal="justify"/>
      <protection locked="0"/>
    </xf>
    <xf numFmtId="164" fontId="0" fillId="0" borderId="17" xfId="0" applyNumberFormat="1" applyFont="1" applyBorder="1" applyAlignment="1" applyProtection="1">
      <alignment horizontal="justify"/>
      <protection locked="0"/>
    </xf>
    <xf numFmtId="0" fontId="0" fillId="34" borderId="16" xfId="0" applyFont="1" applyFill="1" applyBorder="1" applyAlignment="1" applyProtection="1">
      <alignment horizontal="center" vertical="top" wrapText="1"/>
      <protection/>
    </xf>
    <xf numFmtId="0" fontId="0" fillId="34" borderId="17" xfId="0" applyFont="1" applyFill="1" applyBorder="1" applyAlignment="1" applyProtection="1">
      <alignment horizontal="center" vertical="top" wrapText="1"/>
      <protection/>
    </xf>
    <xf numFmtId="164" fontId="0" fillId="0" borderId="16" xfId="0" applyNumberFormat="1" applyFont="1" applyBorder="1" applyAlignment="1" applyProtection="1">
      <alignment horizontal="center" vertical="top" wrapText="1"/>
      <protection locked="0"/>
    </xf>
    <xf numFmtId="49" fontId="0" fillId="0" borderId="16" xfId="0" applyNumberFormat="1" applyFont="1" applyBorder="1" applyAlignment="1" applyProtection="1">
      <alignment horizontal="left" wrapText="1"/>
      <protection locked="0"/>
    </xf>
    <xf numFmtId="164" fontId="0" fillId="0" borderId="16" xfId="0" applyNumberFormat="1" applyFont="1" applyBorder="1" applyAlignment="1" applyProtection="1">
      <alignment horizontal="left" wrapText="1"/>
      <protection locked="0"/>
    </xf>
    <xf numFmtId="0" fontId="3" fillId="34" borderId="16" xfId="0" applyFont="1" applyFill="1" applyBorder="1" applyAlignment="1" applyProtection="1">
      <alignment horizontal="left" wrapText="1"/>
      <protection/>
    </xf>
    <xf numFmtId="0" fontId="3" fillId="34" borderId="24" xfId="0" applyFont="1" applyFill="1" applyBorder="1" applyAlignment="1" applyProtection="1">
      <alignment horizontal="left" wrapText="1"/>
      <protection/>
    </xf>
    <xf numFmtId="164" fontId="0" fillId="0" borderId="24" xfId="0" applyNumberFormat="1" applyFont="1" applyBorder="1" applyAlignment="1" applyProtection="1">
      <alignment horizontal="center" wrapText="1"/>
      <protection locked="0"/>
    </xf>
    <xf numFmtId="164" fontId="0" fillId="0" borderId="16" xfId="0" applyNumberFormat="1" applyFont="1" applyBorder="1" applyAlignment="1" applyProtection="1">
      <alignment horizontal="center" wrapText="1"/>
      <protection locked="0"/>
    </xf>
    <xf numFmtId="164" fontId="0" fillId="0" borderId="24" xfId="0" applyNumberFormat="1" applyFont="1" applyBorder="1" applyAlignment="1" applyProtection="1">
      <alignment horizontal="left" wrapText="1"/>
      <protection locked="0"/>
    </xf>
    <xf numFmtId="0" fontId="12" fillId="33" borderId="57" xfId="0" applyFont="1" applyFill="1" applyBorder="1" applyAlignment="1" applyProtection="1">
      <alignment horizontal="center" vertical="center"/>
      <protection/>
    </xf>
    <xf numFmtId="0" fontId="0" fillId="0" borderId="16" xfId="0" applyFont="1" applyFill="1" applyBorder="1" applyAlignment="1" applyProtection="1">
      <alignment horizontal="left"/>
      <protection/>
    </xf>
    <xf numFmtId="0" fontId="0" fillId="34" borderId="58" xfId="0" applyFont="1" applyFill="1" applyBorder="1" applyAlignment="1" applyProtection="1">
      <alignment horizontal="center"/>
      <protection locked="0"/>
    </xf>
    <xf numFmtId="0" fontId="0" fillId="0" borderId="59" xfId="0" applyBorder="1" applyAlignment="1">
      <alignment horizontal="center"/>
    </xf>
    <xf numFmtId="0" fontId="0" fillId="0" borderId="60" xfId="0" applyBorder="1" applyAlignment="1">
      <alignment horizontal="center"/>
    </xf>
    <xf numFmtId="49" fontId="0" fillId="0" borderId="30" xfId="0" applyNumberFormat="1" applyFont="1" applyBorder="1" applyAlignment="1" applyProtection="1">
      <alignment horizontal="left" wrapText="1"/>
      <protection locked="0"/>
    </xf>
    <xf numFmtId="49" fontId="0" fillId="0" borderId="32" xfId="0" applyNumberFormat="1" applyFont="1" applyBorder="1" applyAlignment="1" applyProtection="1">
      <alignment horizontal="left" wrapText="1"/>
      <protection locked="0"/>
    </xf>
    <xf numFmtId="0" fontId="3" fillId="34" borderId="24" xfId="0" applyFont="1" applyFill="1" applyBorder="1" applyAlignment="1" applyProtection="1">
      <alignment horizontal="right" wrapText="1"/>
      <protection locked="0"/>
    </xf>
    <xf numFmtId="0" fontId="3" fillId="34" borderId="17" xfId="0" applyFont="1" applyFill="1" applyBorder="1" applyAlignment="1" applyProtection="1">
      <alignment horizontal="left" wrapText="1"/>
      <protection locked="0"/>
    </xf>
    <xf numFmtId="0" fontId="3" fillId="34" borderId="61" xfId="0" applyFont="1" applyFill="1" applyBorder="1" applyAlignment="1" applyProtection="1">
      <alignment horizontal="left" wrapText="1"/>
      <protection locked="0"/>
    </xf>
    <xf numFmtId="0" fontId="0" fillId="34" borderId="48" xfId="0" applyFont="1" applyFill="1" applyBorder="1" applyAlignment="1" applyProtection="1">
      <alignment horizontal="right" vertical="top" wrapText="1"/>
      <protection locked="0"/>
    </xf>
    <xf numFmtId="0" fontId="0" fillId="34" borderId="62" xfId="0" applyFont="1" applyFill="1" applyBorder="1" applyAlignment="1" applyProtection="1">
      <alignment horizontal="right" vertical="top" wrapText="1"/>
      <protection locked="0"/>
    </xf>
    <xf numFmtId="0" fontId="0" fillId="34" borderId="63" xfId="0" applyFont="1" applyFill="1" applyBorder="1" applyAlignment="1" applyProtection="1">
      <alignment horizontal="right" vertical="top" wrapText="1"/>
      <protection locked="0"/>
    </xf>
    <xf numFmtId="0" fontId="0" fillId="0" borderId="18" xfId="0" applyFont="1" applyBorder="1" applyAlignment="1" applyProtection="1">
      <alignment horizontal="fill" wrapText="1"/>
      <protection locked="0"/>
    </xf>
    <xf numFmtId="0" fontId="0" fillId="0" borderId="14" xfId="0" applyFont="1" applyBorder="1" applyAlignment="1" applyProtection="1">
      <alignment horizontal="fill" wrapText="1"/>
      <protection locked="0"/>
    </xf>
    <xf numFmtId="0" fontId="0" fillId="0" borderId="64" xfId="0" applyFont="1" applyBorder="1" applyAlignment="1" applyProtection="1">
      <alignment horizontal="fill" wrapText="1"/>
      <protection locked="0"/>
    </xf>
    <xf numFmtId="0" fontId="0" fillId="0" borderId="13" xfId="0" applyFont="1" applyBorder="1" applyAlignment="1" applyProtection="1">
      <alignment horizontal="fill" wrapText="1"/>
      <protection locked="0"/>
    </xf>
    <xf numFmtId="0" fontId="0" fillId="0" borderId="0" xfId="0" applyFont="1" applyBorder="1" applyAlignment="1" applyProtection="1">
      <alignment horizontal="fill" wrapText="1"/>
      <protection locked="0"/>
    </xf>
    <xf numFmtId="0" fontId="0" fillId="0" borderId="55" xfId="0" applyFont="1" applyBorder="1" applyAlignment="1" applyProtection="1">
      <alignment horizontal="fill" wrapText="1"/>
      <protection locked="0"/>
    </xf>
    <xf numFmtId="0" fontId="0" fillId="0" borderId="65" xfId="0" applyFont="1" applyBorder="1" applyAlignment="1" applyProtection="1">
      <alignment horizontal="fill" wrapText="1"/>
      <protection locked="0"/>
    </xf>
    <xf numFmtId="0" fontId="0" fillId="0" borderId="66" xfId="0" applyFont="1" applyBorder="1" applyAlignment="1" applyProtection="1">
      <alignment horizontal="fill" wrapText="1"/>
      <protection locked="0"/>
    </xf>
    <xf numFmtId="0" fontId="0" fillId="0" borderId="67" xfId="0" applyFont="1" applyBorder="1" applyAlignment="1" applyProtection="1">
      <alignment horizontal="fill"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val="0"/>
        <sz val="8"/>
      </font>
      <fill>
        <patternFill patternType="solid">
          <fgColor indexed="60"/>
          <bgColor indexed="10"/>
        </patternFill>
      </fill>
    </dxf>
    <dxf>
      <font>
        <b val="0"/>
        <sz val="8"/>
        <color indexed="8"/>
      </font>
      <fill>
        <patternFill patternType="solid">
          <fgColor indexed="60"/>
          <bgColor indexed="10"/>
        </patternFill>
      </fill>
    </dxf>
    <dxf>
      <font>
        <b val="0"/>
        <sz val="8"/>
        <color indexed="22"/>
      </font>
      <fill>
        <patternFill patternType="solid">
          <fgColor indexed="31"/>
          <bgColor indexed="22"/>
        </patternFill>
      </fill>
    </dxf>
    <dxf>
      <font>
        <b val="0"/>
        <sz val="8"/>
      </font>
      <fill>
        <patternFill patternType="solid">
          <fgColor indexed="60"/>
          <bgColor indexed="10"/>
        </patternFill>
      </fill>
    </dxf>
    <dxf>
      <font>
        <b val="0"/>
        <sz val="8"/>
        <color indexed="8"/>
      </font>
      <fill>
        <patternFill patternType="solid">
          <fgColor indexed="60"/>
          <bgColor indexed="10"/>
        </patternFill>
      </fill>
    </dxf>
    <dxf>
      <font>
        <b val="0"/>
        <sz val="8"/>
        <color indexed="22"/>
      </font>
    </dxf>
    <dxf>
      <font>
        <b val="0"/>
        <sz val="8"/>
        <color indexed="9"/>
      </font>
    </dxf>
    <dxf>
      <font>
        <b val="0"/>
        <sz val="8"/>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355"/>
  <sheetViews>
    <sheetView tabSelected="1" defaultGridColor="0" zoomScalePageLayoutView="0" colorId="57" workbookViewId="0" topLeftCell="A362">
      <selection activeCell="C13" sqref="C13"/>
    </sheetView>
  </sheetViews>
  <sheetFormatPr defaultColWidth="9.33203125" defaultRowHeight="11.25"/>
  <cols>
    <col min="1" max="1" width="17" style="1" customWidth="1"/>
    <col min="2" max="2" width="11" style="1" customWidth="1"/>
    <col min="3" max="3" width="8.66015625" style="1" customWidth="1"/>
    <col min="4" max="5" width="9.33203125" style="1" customWidth="1"/>
    <col min="6" max="6" width="13.66015625" style="1" customWidth="1"/>
    <col min="7" max="8" width="9.33203125" style="1" customWidth="1"/>
    <col min="9" max="9" width="11.5" style="1" customWidth="1"/>
    <col min="10" max="10" width="12.83203125" style="1" customWidth="1"/>
    <col min="11" max="11" width="5.5" style="1" customWidth="1"/>
    <col min="12" max="12" width="5.33203125" style="1" customWidth="1"/>
    <col min="13" max="13" width="5.16015625" style="1" customWidth="1"/>
    <col min="14" max="14" width="5.66015625" style="1" customWidth="1"/>
    <col min="15" max="15" width="3.83203125" style="1" customWidth="1"/>
    <col min="16" max="16384" width="9.33203125" style="1" customWidth="1"/>
  </cols>
  <sheetData>
    <row r="1" spans="1:10" ht="11.25">
      <c r="A1" s="199" t="s">
        <v>157</v>
      </c>
      <c r="B1" s="199"/>
      <c r="C1" s="200"/>
      <c r="D1" s="200"/>
      <c r="E1" s="200"/>
      <c r="F1" s="200"/>
      <c r="G1" s="201" t="s">
        <v>0</v>
      </c>
      <c r="H1" s="201"/>
      <c r="I1" s="202"/>
      <c r="J1" s="202"/>
    </row>
    <row r="2" spans="1:10" ht="11.25">
      <c r="A2" s="195" t="s">
        <v>1</v>
      </c>
      <c r="B2" s="195"/>
      <c r="C2" s="196"/>
      <c r="D2" s="196"/>
      <c r="E2" s="196"/>
      <c r="F2" s="196"/>
      <c r="G2" s="197" t="s">
        <v>2</v>
      </c>
      <c r="H2" s="197"/>
      <c r="I2" s="198"/>
      <c r="J2" s="198"/>
    </row>
    <row r="3" spans="1:10" ht="11.25">
      <c r="A3" s="207" t="s">
        <v>3</v>
      </c>
      <c r="B3" s="207"/>
      <c r="C3" s="207"/>
      <c r="D3" s="207"/>
      <c r="E3" s="2"/>
      <c r="F3" s="208" t="s">
        <v>4</v>
      </c>
      <c r="G3" s="208"/>
      <c r="H3" s="208"/>
      <c r="I3" s="208"/>
      <c r="J3" s="208"/>
    </row>
    <row r="4" spans="1:10" ht="11.25">
      <c r="A4" s="209" t="s">
        <v>5</v>
      </c>
      <c r="B4" s="209"/>
      <c r="C4" s="3" t="s">
        <v>6</v>
      </c>
      <c r="D4" s="4" t="s">
        <v>7</v>
      </c>
      <c r="E4" s="5"/>
      <c r="F4" s="6"/>
      <c r="G4" s="7"/>
      <c r="H4" s="8" t="s">
        <v>8</v>
      </c>
      <c r="I4" s="8" t="s">
        <v>6</v>
      </c>
      <c r="J4" s="9" t="s">
        <v>7</v>
      </c>
    </row>
    <row r="5" spans="1:10" ht="11.25">
      <c r="A5" s="10"/>
      <c r="B5" s="11" t="s">
        <v>9</v>
      </c>
      <c r="C5" s="12"/>
      <c r="D5" s="13"/>
      <c r="E5" s="14"/>
      <c r="F5" s="14"/>
      <c r="G5" s="15" t="s">
        <v>10</v>
      </c>
      <c r="H5" s="16">
        <f aca="true" t="shared" si="0" ref="H5:H24">I5+(2*J5)</f>
        <v>0</v>
      </c>
      <c r="I5" s="17"/>
      <c r="J5" s="18"/>
    </row>
    <row r="6" spans="1:10" ht="10.5">
      <c r="A6" s="19"/>
      <c r="B6" s="15" t="s">
        <v>11</v>
      </c>
      <c r="C6" s="12"/>
      <c r="D6" s="20"/>
      <c r="E6" s="14"/>
      <c r="F6" s="21"/>
      <c r="G6" s="15" t="s">
        <v>12</v>
      </c>
      <c r="H6" s="16">
        <f t="shared" si="0"/>
        <v>0</v>
      </c>
      <c r="I6" s="17"/>
      <c r="J6" s="18"/>
    </row>
    <row r="7" spans="1:10" ht="10.5">
      <c r="A7" s="19"/>
      <c r="B7" s="15" t="s">
        <v>13</v>
      </c>
      <c r="C7" s="12"/>
      <c r="D7" s="20"/>
      <c r="E7" s="14"/>
      <c r="F7" s="22"/>
      <c r="G7" s="15" t="s">
        <v>14</v>
      </c>
      <c r="H7" s="16">
        <f t="shared" si="0"/>
        <v>0</v>
      </c>
      <c r="I7" s="17"/>
      <c r="J7" s="18"/>
    </row>
    <row r="8" spans="1:10" ht="10.5">
      <c r="A8" s="19"/>
      <c r="B8" s="15" t="s">
        <v>15</v>
      </c>
      <c r="C8" s="12"/>
      <c r="D8" s="20"/>
      <c r="E8" s="14"/>
      <c r="F8" s="23"/>
      <c r="G8" s="15" t="s">
        <v>16</v>
      </c>
      <c r="H8" s="16">
        <f t="shared" si="0"/>
        <v>0</v>
      </c>
      <c r="I8" s="17"/>
      <c r="J8" s="18"/>
    </row>
    <row r="9" spans="1:10" ht="10.5">
      <c r="A9" s="19"/>
      <c r="B9" s="15" t="s">
        <v>17</v>
      </c>
      <c r="C9" s="12"/>
      <c r="D9" s="20"/>
      <c r="E9" s="14"/>
      <c r="F9" s="23"/>
      <c r="G9" s="15"/>
      <c r="H9" s="16">
        <f t="shared" si="0"/>
        <v>0</v>
      </c>
      <c r="I9" s="24"/>
      <c r="J9" s="25"/>
    </row>
    <row r="10" spans="1:10" ht="11.25">
      <c r="A10" s="19"/>
      <c r="B10" s="15" t="s">
        <v>18</v>
      </c>
      <c r="C10" s="26">
        <f>SUM(C5:C9)</f>
        <v>0</v>
      </c>
      <c r="D10" s="20"/>
      <c r="E10" s="27"/>
      <c r="F10" s="23"/>
      <c r="G10" s="28"/>
      <c r="H10" s="16">
        <f t="shared" si="0"/>
        <v>0</v>
      </c>
      <c r="I10" s="24"/>
      <c r="J10" s="25"/>
    </row>
    <row r="11" spans="1:10" ht="11.25">
      <c r="A11" s="19"/>
      <c r="B11" s="15" t="s">
        <v>19</v>
      </c>
      <c r="C11" s="29">
        <v>0</v>
      </c>
      <c r="D11" s="20"/>
      <c r="E11" s="27"/>
      <c r="F11" s="23"/>
      <c r="G11" s="15"/>
      <c r="H11" s="16">
        <f t="shared" si="0"/>
        <v>0</v>
      </c>
      <c r="I11" s="24"/>
      <c r="J11" s="25"/>
    </row>
    <row r="12" spans="1:10" ht="11.25">
      <c r="A12" s="19"/>
      <c r="B12" s="15" t="s">
        <v>20</v>
      </c>
      <c r="C12" s="30">
        <v>0</v>
      </c>
      <c r="D12" s="31"/>
      <c r="E12" s="32"/>
      <c r="F12" s="23"/>
      <c r="G12" s="15"/>
      <c r="H12" s="16">
        <f t="shared" si="0"/>
        <v>0</v>
      </c>
      <c r="I12" s="24"/>
      <c r="J12" s="25"/>
    </row>
    <row r="13" spans="1:10" ht="11.25">
      <c r="A13" s="19"/>
      <c r="B13" s="15" t="s">
        <v>21</v>
      </c>
      <c r="C13" s="33">
        <f>Tax_Rate+Revenue_Net_Income</f>
        <v>0</v>
      </c>
      <c r="D13" s="34"/>
      <c r="E13" s="32"/>
      <c r="F13" s="23"/>
      <c r="G13" s="15"/>
      <c r="H13" s="16">
        <f t="shared" si="0"/>
        <v>0</v>
      </c>
      <c r="I13" s="24"/>
      <c r="J13" s="25"/>
    </row>
    <row r="14" spans="1:10" ht="11.25">
      <c r="A14" s="19"/>
      <c r="B14" s="15" t="s">
        <v>22</v>
      </c>
      <c r="C14" s="35">
        <f>Revenue_Total_Base_Income*Revenue_Saved_GP</f>
        <v>0</v>
      </c>
      <c r="D14" s="36"/>
      <c r="E14" s="37"/>
      <c r="F14" s="23"/>
      <c r="G14" s="15"/>
      <c r="H14" s="16">
        <f t="shared" si="0"/>
        <v>0</v>
      </c>
      <c r="I14" s="24"/>
      <c r="J14" s="25"/>
    </row>
    <row r="15" spans="1:10" ht="11.25">
      <c r="A15" s="19"/>
      <c r="B15" s="15" t="s">
        <v>23</v>
      </c>
      <c r="C15" s="38"/>
      <c r="D15" s="39"/>
      <c r="E15" s="37"/>
      <c r="F15" s="23"/>
      <c r="G15" s="40"/>
      <c r="H15" s="16">
        <f t="shared" si="0"/>
        <v>0</v>
      </c>
      <c r="I15" s="24"/>
      <c r="J15" s="25"/>
    </row>
    <row r="16" spans="1:10" ht="11.25">
      <c r="A16" s="19"/>
      <c r="B16" s="15" t="s">
        <v>24</v>
      </c>
      <c r="C16" s="35">
        <f>Transfers_Sub_NFP</f>
        <v>0</v>
      </c>
      <c r="D16" s="41">
        <f>Transfers_Sub_Agro</f>
        <v>0</v>
      </c>
      <c r="E16" s="37"/>
      <c r="F16" s="32"/>
      <c r="G16" s="15" t="s">
        <v>25</v>
      </c>
      <c r="H16" s="16">
        <f t="shared" si="0"/>
        <v>0</v>
      </c>
      <c r="I16" s="17"/>
      <c r="J16" s="18"/>
    </row>
    <row r="17" spans="1:10" ht="11.25">
      <c r="A17" s="19"/>
      <c r="B17" s="15" t="s">
        <v>26</v>
      </c>
      <c r="C17" s="35">
        <f>(Agro_Into_GP/2)+(D33/2)</f>
        <v>0</v>
      </c>
      <c r="D17" s="41">
        <f>(Agro_Into_NFP/4)+(D34/4)</f>
        <v>0</v>
      </c>
      <c r="E17" s="37"/>
      <c r="F17" s="42"/>
      <c r="G17" s="15" t="s">
        <v>27</v>
      </c>
      <c r="H17" s="16">
        <f t="shared" si="0"/>
        <v>0</v>
      </c>
      <c r="I17" s="17"/>
      <c r="J17" s="18"/>
    </row>
    <row r="18" spans="1:10" ht="10.5">
      <c r="A18" s="19"/>
      <c r="B18" s="15"/>
      <c r="C18" s="43"/>
      <c r="D18" s="44"/>
      <c r="E18" s="37"/>
      <c r="F18" s="32"/>
      <c r="G18" s="15" t="s">
        <v>28</v>
      </c>
      <c r="H18" s="16">
        <f t="shared" si="0"/>
        <v>0</v>
      </c>
      <c r="I18" s="17"/>
      <c r="J18" s="18"/>
    </row>
    <row r="19" spans="1:10" ht="10.5">
      <c r="A19" s="19"/>
      <c r="B19" s="15"/>
      <c r="C19" s="43"/>
      <c r="D19" s="41"/>
      <c r="E19" s="37"/>
      <c r="F19" s="32"/>
      <c r="G19" s="15" t="s">
        <v>29</v>
      </c>
      <c r="H19" s="16">
        <f t="shared" si="0"/>
        <v>0</v>
      </c>
      <c r="I19" s="17"/>
      <c r="J19" s="18"/>
    </row>
    <row r="20" spans="1:10" ht="10.5">
      <c r="A20" s="210"/>
      <c r="B20" s="210"/>
      <c r="C20" s="43"/>
      <c r="D20" s="44"/>
      <c r="E20" s="37"/>
      <c r="F20" s="32"/>
      <c r="G20" s="15" t="s">
        <v>30</v>
      </c>
      <c r="H20" s="16">
        <f t="shared" si="0"/>
        <v>0</v>
      </c>
      <c r="I20" s="17"/>
      <c r="J20" s="18"/>
    </row>
    <row r="21" spans="1:10" ht="10.5">
      <c r="A21" s="203" t="s">
        <v>31</v>
      </c>
      <c r="B21" s="203"/>
      <c r="C21" s="45">
        <f>Revenue_Loans+Revenue_Loan_Payments-Transfers_Out_GP+Revenue_Agro_GP</f>
        <v>0</v>
      </c>
      <c r="D21" s="46">
        <f>D14-D16+D17</f>
        <v>0</v>
      </c>
      <c r="E21" s="47"/>
      <c r="F21" s="32"/>
      <c r="G21" s="15" t="s">
        <v>32</v>
      </c>
      <c r="H21" s="16">
        <f t="shared" si="0"/>
        <v>0</v>
      </c>
      <c r="I21" s="17"/>
      <c r="J21" s="18"/>
    </row>
    <row r="22" spans="1:10" ht="10.5">
      <c r="A22" s="204" t="s">
        <v>33</v>
      </c>
      <c r="B22" s="204"/>
      <c r="C22" s="204"/>
      <c r="D22" s="204"/>
      <c r="E22" s="47"/>
      <c r="F22" s="32"/>
      <c r="G22" s="15" t="s">
        <v>34</v>
      </c>
      <c r="H22" s="16">
        <f t="shared" si="0"/>
        <v>0</v>
      </c>
      <c r="I22" s="17"/>
      <c r="J22" s="18"/>
    </row>
    <row r="23" spans="1:10" ht="10.5">
      <c r="A23" s="205" t="s">
        <v>35</v>
      </c>
      <c r="B23" s="205"/>
      <c r="C23" s="3" t="s">
        <v>6</v>
      </c>
      <c r="D23" s="4" t="s">
        <v>7</v>
      </c>
      <c r="E23" s="47"/>
      <c r="F23" s="32"/>
      <c r="G23" s="15" t="s">
        <v>36</v>
      </c>
      <c r="H23" s="16">
        <f t="shared" si="0"/>
        <v>0</v>
      </c>
      <c r="I23" s="17"/>
      <c r="J23" s="18"/>
    </row>
    <row r="24" spans="1:10" ht="10.5">
      <c r="A24" s="49"/>
      <c r="B24" s="11" t="s">
        <v>37</v>
      </c>
      <c r="C24" s="50"/>
      <c r="D24" s="51"/>
      <c r="E24" s="47"/>
      <c r="F24" s="32"/>
      <c r="G24" s="15" t="s">
        <v>38</v>
      </c>
      <c r="H24" s="16">
        <f t="shared" si="0"/>
        <v>0</v>
      </c>
      <c r="I24" s="17"/>
      <c r="J24" s="18"/>
    </row>
    <row r="25" spans="1:10" ht="10.5">
      <c r="A25" s="52"/>
      <c r="B25" s="15" t="s">
        <v>39</v>
      </c>
      <c r="C25" s="53"/>
      <c r="D25" s="51"/>
      <c r="E25" s="47"/>
      <c r="F25" s="54"/>
      <c r="G25" s="55" t="s">
        <v>40</v>
      </c>
      <c r="H25" s="16">
        <f>I25</f>
        <v>0</v>
      </c>
      <c r="I25" s="56">
        <f>Agro_Reserve</f>
        <v>0</v>
      </c>
      <c r="J25" s="25"/>
    </row>
    <row r="26" spans="1:10" ht="10.5">
      <c r="A26" s="52"/>
      <c r="B26" s="15" t="s">
        <v>41</v>
      </c>
      <c r="C26" s="53"/>
      <c r="D26" s="51"/>
      <c r="E26" s="47"/>
      <c r="F26" s="32"/>
      <c r="G26" s="15"/>
      <c r="H26" s="16">
        <f>I26+(2*J26)</f>
        <v>0</v>
      </c>
      <c r="I26" s="24"/>
      <c r="J26" s="25"/>
    </row>
    <row r="27" spans="1:10" ht="10.5">
      <c r="A27" s="52"/>
      <c r="B27" s="15" t="s">
        <v>42</v>
      </c>
      <c r="C27" s="53"/>
      <c r="D27" s="51"/>
      <c r="E27" s="47"/>
      <c r="F27" s="32"/>
      <c r="G27" s="15"/>
      <c r="H27" s="16">
        <f>I27+(2*J27)</f>
        <v>0</v>
      </c>
      <c r="I27" s="24"/>
      <c r="J27" s="25"/>
    </row>
    <row r="28" spans="1:10" ht="11.25">
      <c r="A28" s="52"/>
      <c r="B28" s="15" t="s">
        <v>43</v>
      </c>
      <c r="C28" s="53"/>
      <c r="D28" s="51"/>
      <c r="E28" s="57" t="s">
        <v>8</v>
      </c>
      <c r="F28" s="32"/>
      <c r="G28" s="15"/>
      <c r="H28" s="16">
        <f>I28+(2*J28)</f>
        <v>0</v>
      </c>
      <c r="I28" s="24"/>
      <c r="J28" s="25"/>
    </row>
    <row r="29" spans="1:10" ht="11.25">
      <c r="A29" s="52"/>
      <c r="B29" s="15" t="s">
        <v>44</v>
      </c>
      <c r="C29" s="58"/>
      <c r="D29" s="59"/>
      <c r="E29" s="57">
        <f>Support_Project_GP+(Support_Project_NFP*5)</f>
        <v>0</v>
      </c>
      <c r="F29" s="32"/>
      <c r="G29" s="15"/>
      <c r="H29" s="16">
        <f>I29+(2*J29)</f>
        <v>0</v>
      </c>
      <c r="I29" s="24"/>
      <c r="J29" s="25"/>
    </row>
    <row r="30" spans="1:10" ht="11.25">
      <c r="A30" s="60"/>
      <c r="B30" s="61" t="s">
        <v>45</v>
      </c>
      <c r="C30" s="62">
        <f>C21-SUM(C24:C29)</f>
        <v>0</v>
      </c>
      <c r="D30" s="63">
        <f>D21-D29</f>
        <v>0</v>
      </c>
      <c r="E30" s="47"/>
      <c r="F30" s="32"/>
      <c r="G30" s="15"/>
      <c r="H30" s="16">
        <f>I30+(2*J30)</f>
        <v>0</v>
      </c>
      <c r="I30" s="24"/>
      <c r="J30" s="25"/>
    </row>
    <row r="31" spans="1:10" ht="11.25">
      <c r="A31" s="206" t="s">
        <v>46</v>
      </c>
      <c r="B31" s="206"/>
      <c r="C31" s="64" t="s">
        <v>47</v>
      </c>
      <c r="D31" s="65" t="s">
        <v>48</v>
      </c>
      <c r="E31" s="66"/>
      <c r="F31" s="67"/>
      <c r="G31" s="61" t="s">
        <v>49</v>
      </c>
      <c r="H31" s="68">
        <f>SUM(H5:H30)</f>
        <v>0</v>
      </c>
      <c r="I31" s="68">
        <f>SUM(I5:I30)</f>
        <v>0</v>
      </c>
      <c r="J31" s="69">
        <f>SUM(J5:J30)</f>
        <v>0</v>
      </c>
    </row>
    <row r="32" spans="1:10" ht="11.25">
      <c r="A32" s="215" t="s">
        <v>46</v>
      </c>
      <c r="B32" s="215"/>
      <c r="C32" s="70"/>
      <c r="D32" s="70"/>
      <c r="E32" s="215" t="s">
        <v>50</v>
      </c>
      <c r="F32" s="215"/>
      <c r="G32" s="215"/>
      <c r="H32" s="71"/>
      <c r="I32" s="72"/>
      <c r="J32" s="72"/>
    </row>
    <row r="33" spans="1:10" ht="11.25">
      <c r="A33" s="211" t="s">
        <v>51</v>
      </c>
      <c r="B33" s="211"/>
      <c r="C33" s="38"/>
      <c r="D33" s="38"/>
      <c r="E33" s="212" t="s">
        <v>52</v>
      </c>
      <c r="F33" s="212"/>
      <c r="G33" s="212"/>
      <c r="H33" s="71"/>
      <c r="I33" s="71">
        <f>C265+C282+C298</f>
        <v>0</v>
      </c>
      <c r="J33" s="71"/>
    </row>
    <row r="34" spans="1:10" ht="11.25">
      <c r="A34" s="211" t="s">
        <v>53</v>
      </c>
      <c r="B34" s="211"/>
      <c r="C34" s="38"/>
      <c r="D34" s="38">
        <v>0</v>
      </c>
      <c r="E34" s="212" t="s">
        <v>54</v>
      </c>
      <c r="F34" s="212"/>
      <c r="G34" s="212"/>
      <c r="H34" s="71"/>
      <c r="I34" s="72"/>
      <c r="J34" s="72"/>
    </row>
    <row r="35" spans="1:10" ht="11.25">
      <c r="A35" s="213" t="s">
        <v>48</v>
      </c>
      <c r="B35" s="213"/>
      <c r="C35" s="35">
        <f>Agro_Surplus-Agro_Into_GP-Agro_Into_NFP</f>
        <v>0</v>
      </c>
      <c r="D35" s="41"/>
      <c r="E35" s="214"/>
      <c r="F35" s="214"/>
      <c r="G35" s="214"/>
      <c r="H35" s="71"/>
      <c r="I35" s="73"/>
      <c r="J35" s="73"/>
    </row>
    <row r="36" spans="1:10" ht="11.25">
      <c r="A36" s="213" t="s">
        <v>55</v>
      </c>
      <c r="B36" s="213"/>
      <c r="C36" s="35">
        <f>C32-(C33+C34+C35)</f>
        <v>0</v>
      </c>
      <c r="D36" s="41">
        <f>D32-(D33+D34+D37)</f>
        <v>0</v>
      </c>
      <c r="E36" s="218"/>
      <c r="F36" s="218"/>
      <c r="G36" s="218"/>
      <c r="H36" s="74"/>
      <c r="I36" s="8" t="s">
        <v>56</v>
      </c>
      <c r="J36" s="9" t="s">
        <v>7</v>
      </c>
    </row>
    <row r="37" spans="1:10" ht="11.25">
      <c r="A37" s="219" t="s">
        <v>57</v>
      </c>
      <c r="B37" s="219"/>
      <c r="C37" s="75"/>
      <c r="D37" s="41">
        <f>E172</f>
        <v>0</v>
      </c>
      <c r="E37" s="66"/>
      <c r="F37" s="76"/>
      <c r="G37" s="61" t="s">
        <v>58</v>
      </c>
      <c r="H37" s="16"/>
      <c r="I37" s="16">
        <f>I70</f>
        <v>0</v>
      </c>
      <c r="J37" s="77">
        <f>J70</f>
        <v>0</v>
      </c>
    </row>
    <row r="38" spans="1:10" ht="11.25">
      <c r="A38" s="203"/>
      <c r="B38" s="203"/>
      <c r="C38" s="220"/>
      <c r="D38" s="220"/>
      <c r="E38" s="78"/>
      <c r="F38" s="79"/>
      <c r="G38" s="80" t="s">
        <v>59</v>
      </c>
      <c r="H38" s="16"/>
      <c r="I38" s="16">
        <f>C30-I31-I37-H37-SUM(I32:I35)</f>
        <v>0</v>
      </c>
      <c r="J38" s="77">
        <f>D30-J31-J37-SUM(J32:J35)</f>
        <v>0</v>
      </c>
    </row>
    <row r="39" spans="1:10" ht="11.25">
      <c r="A39" s="81" t="s">
        <v>60</v>
      </c>
      <c r="B39" s="82"/>
      <c r="C39" s="82"/>
      <c r="D39" s="82"/>
      <c r="E39" s="82"/>
      <c r="F39" s="83"/>
      <c r="G39" s="83"/>
      <c r="H39" s="83"/>
      <c r="I39" s="83"/>
      <c r="J39" s="84"/>
    </row>
    <row r="40" spans="1:10" ht="11.25">
      <c r="A40" s="216" t="s">
        <v>61</v>
      </c>
      <c r="B40" s="216"/>
      <c r="C40" s="216"/>
      <c r="D40" s="216"/>
      <c r="E40" s="216"/>
      <c r="F40" s="85" t="s">
        <v>62</v>
      </c>
      <c r="G40" s="86" t="s">
        <v>63</v>
      </c>
      <c r="H40" s="8" t="s">
        <v>64</v>
      </c>
      <c r="I40" s="86" t="s">
        <v>6</v>
      </c>
      <c r="J40" s="9" t="s">
        <v>7</v>
      </c>
    </row>
    <row r="41" spans="1:10" ht="11.25">
      <c r="A41" s="217"/>
      <c r="B41" s="217"/>
      <c r="C41" s="217"/>
      <c r="D41" s="217"/>
      <c r="E41" s="217"/>
      <c r="F41" s="87"/>
      <c r="G41" s="88"/>
      <c r="H41" s="89"/>
      <c r="I41" s="90"/>
      <c r="J41" s="91"/>
    </row>
    <row r="42" spans="1:10" ht="10.5" hidden="1">
      <c r="A42" s="217"/>
      <c r="B42" s="217"/>
      <c r="C42" s="217"/>
      <c r="D42" s="217"/>
      <c r="E42" s="217"/>
      <c r="F42" s="87"/>
      <c r="G42" s="88"/>
      <c r="H42" s="89"/>
      <c r="I42" s="90"/>
      <c r="J42" s="91"/>
    </row>
    <row r="43" spans="1:10" ht="10.5" hidden="1">
      <c r="A43" s="217"/>
      <c r="B43" s="217"/>
      <c r="C43" s="217"/>
      <c r="D43" s="217"/>
      <c r="E43" s="217"/>
      <c r="F43" s="87"/>
      <c r="G43" s="88"/>
      <c r="H43" s="89"/>
      <c r="I43" s="90"/>
      <c r="J43" s="91"/>
    </row>
    <row r="44" spans="1:10" ht="10.5" hidden="1">
      <c r="A44" s="217"/>
      <c r="B44" s="217"/>
      <c r="C44" s="217"/>
      <c r="D44" s="217"/>
      <c r="E44" s="217"/>
      <c r="F44" s="87"/>
      <c r="G44" s="88"/>
      <c r="H44" s="89"/>
      <c r="I44" s="90"/>
      <c r="J44" s="91"/>
    </row>
    <row r="45" spans="1:10" ht="10.5" hidden="1">
      <c r="A45" s="217"/>
      <c r="B45" s="217"/>
      <c r="C45" s="217"/>
      <c r="D45" s="217"/>
      <c r="E45" s="217"/>
      <c r="F45" s="87"/>
      <c r="G45" s="88"/>
      <c r="H45" s="89"/>
      <c r="I45" s="90"/>
      <c r="J45" s="91"/>
    </row>
    <row r="46" spans="1:10" ht="10.5" hidden="1">
      <c r="A46" s="217"/>
      <c r="B46" s="217"/>
      <c r="C46" s="217"/>
      <c r="D46" s="217"/>
      <c r="E46" s="217"/>
      <c r="F46" s="87"/>
      <c r="G46" s="88"/>
      <c r="H46" s="89"/>
      <c r="I46" s="90"/>
      <c r="J46" s="91"/>
    </row>
    <row r="47" spans="1:10" ht="10.5" hidden="1">
      <c r="A47" s="217"/>
      <c r="B47" s="217"/>
      <c r="C47" s="217"/>
      <c r="D47" s="217"/>
      <c r="E47" s="217"/>
      <c r="F47" s="87"/>
      <c r="G47" s="88"/>
      <c r="H47" s="89"/>
      <c r="I47" s="90"/>
      <c r="J47" s="91"/>
    </row>
    <row r="48" spans="1:10" ht="10.5" hidden="1">
      <c r="A48" s="217"/>
      <c r="B48" s="217"/>
      <c r="C48" s="217"/>
      <c r="D48" s="217"/>
      <c r="E48" s="217"/>
      <c r="F48" s="87"/>
      <c r="G48" s="88"/>
      <c r="H48" s="89"/>
      <c r="I48" s="90"/>
      <c r="J48" s="91"/>
    </row>
    <row r="49" spans="1:10" ht="10.5" hidden="1">
      <c r="A49" s="217"/>
      <c r="B49" s="217"/>
      <c r="C49" s="217"/>
      <c r="D49" s="217"/>
      <c r="E49" s="217"/>
      <c r="F49" s="87"/>
      <c r="G49" s="88"/>
      <c r="H49" s="89"/>
      <c r="I49" s="90"/>
      <c r="J49" s="91"/>
    </row>
    <row r="50" spans="1:10" ht="10.5" hidden="1">
      <c r="A50" s="217"/>
      <c r="B50" s="217"/>
      <c r="C50" s="217"/>
      <c r="D50" s="217"/>
      <c r="E50" s="217"/>
      <c r="F50" s="87"/>
      <c r="G50" s="88"/>
      <c r="H50" s="89"/>
      <c r="I50" s="90"/>
      <c r="J50" s="91"/>
    </row>
    <row r="51" spans="1:10" ht="10.5" hidden="1">
      <c r="A51" s="217"/>
      <c r="B51" s="217"/>
      <c r="C51" s="217"/>
      <c r="D51" s="217"/>
      <c r="E51" s="217"/>
      <c r="F51" s="87"/>
      <c r="G51" s="88"/>
      <c r="H51" s="89"/>
      <c r="I51" s="90"/>
      <c r="J51" s="91"/>
    </row>
    <row r="52" spans="1:10" ht="10.5" hidden="1">
      <c r="A52" s="217"/>
      <c r="B52" s="217"/>
      <c r="C52" s="217"/>
      <c r="D52" s="217"/>
      <c r="E52" s="217"/>
      <c r="F52" s="87"/>
      <c r="G52" s="88"/>
      <c r="H52" s="89"/>
      <c r="I52" s="90"/>
      <c r="J52" s="91"/>
    </row>
    <row r="53" spans="1:10" ht="10.5" hidden="1">
      <c r="A53" s="217"/>
      <c r="B53" s="217"/>
      <c r="C53" s="217"/>
      <c r="D53" s="217"/>
      <c r="E53" s="217"/>
      <c r="F53" s="87"/>
      <c r="G53" s="88"/>
      <c r="H53" s="89"/>
      <c r="I53" s="90"/>
      <c r="J53" s="91"/>
    </row>
    <row r="54" spans="1:10" ht="10.5" hidden="1">
      <c r="A54" s="217"/>
      <c r="B54" s="217"/>
      <c r="C54" s="217"/>
      <c r="D54" s="217"/>
      <c r="E54" s="217"/>
      <c r="F54" s="87"/>
      <c r="G54" s="88"/>
      <c r="H54" s="89"/>
      <c r="I54" s="90"/>
      <c r="J54" s="91"/>
    </row>
    <row r="55" spans="1:10" ht="10.5" hidden="1">
      <c r="A55" s="217"/>
      <c r="B55" s="217"/>
      <c r="C55" s="217"/>
      <c r="D55" s="217"/>
      <c r="E55" s="217"/>
      <c r="F55" s="87"/>
      <c r="G55" s="88"/>
      <c r="H55" s="89"/>
      <c r="I55" s="90"/>
      <c r="J55" s="91"/>
    </row>
    <row r="56" spans="1:10" ht="10.5" hidden="1">
      <c r="A56" s="217"/>
      <c r="B56" s="217"/>
      <c r="C56" s="217"/>
      <c r="D56" s="217"/>
      <c r="E56" s="217"/>
      <c r="F56" s="87"/>
      <c r="G56" s="88"/>
      <c r="H56" s="89"/>
      <c r="I56" s="90"/>
      <c r="J56" s="91"/>
    </row>
    <row r="57" spans="1:10" ht="10.5" hidden="1">
      <c r="A57" s="217"/>
      <c r="B57" s="217"/>
      <c r="C57" s="217"/>
      <c r="D57" s="217"/>
      <c r="E57" s="217"/>
      <c r="F57" s="87"/>
      <c r="G57" s="88"/>
      <c r="H57" s="89"/>
      <c r="I57" s="90"/>
      <c r="J57" s="91"/>
    </row>
    <row r="58" spans="1:10" ht="10.5" hidden="1">
      <c r="A58" s="217"/>
      <c r="B58" s="217"/>
      <c r="C58" s="217"/>
      <c r="D58" s="217"/>
      <c r="E58" s="217"/>
      <c r="F58" s="87"/>
      <c r="G58" s="88"/>
      <c r="H58" s="89"/>
      <c r="I58" s="90"/>
      <c r="J58" s="91"/>
    </row>
    <row r="59" spans="1:10" ht="10.5" hidden="1">
      <c r="A59" s="217"/>
      <c r="B59" s="217"/>
      <c r="C59" s="217"/>
      <c r="D59" s="217"/>
      <c r="E59" s="217"/>
      <c r="F59" s="87"/>
      <c r="G59" s="88"/>
      <c r="H59" s="89"/>
      <c r="I59" s="90"/>
      <c r="J59" s="91"/>
    </row>
    <row r="60" spans="1:10" ht="10.5" hidden="1">
      <c r="A60" s="217"/>
      <c r="B60" s="217"/>
      <c r="C60" s="217"/>
      <c r="D60" s="217"/>
      <c r="E60" s="217"/>
      <c r="F60" s="87"/>
      <c r="G60" s="88"/>
      <c r="H60" s="89"/>
      <c r="I60" s="90"/>
      <c r="J60" s="91"/>
    </row>
    <row r="61" spans="1:10" ht="10.5" hidden="1">
      <c r="A61" s="217"/>
      <c r="B61" s="217"/>
      <c r="C61" s="217"/>
      <c r="D61" s="217"/>
      <c r="E61" s="217"/>
      <c r="F61" s="87"/>
      <c r="G61" s="88"/>
      <c r="H61" s="89"/>
      <c r="I61" s="90"/>
      <c r="J61" s="91"/>
    </row>
    <row r="62" spans="1:10" ht="10.5" hidden="1">
      <c r="A62" s="217"/>
      <c r="B62" s="217"/>
      <c r="C62" s="217"/>
      <c r="D62" s="217"/>
      <c r="E62" s="217"/>
      <c r="F62" s="87"/>
      <c r="G62" s="88"/>
      <c r="H62" s="89"/>
      <c r="I62" s="90"/>
      <c r="J62" s="91"/>
    </row>
    <row r="63" spans="1:10" ht="10.5" hidden="1">
      <c r="A63" s="217"/>
      <c r="B63" s="217"/>
      <c r="C63" s="217"/>
      <c r="D63" s="217"/>
      <c r="E63" s="217"/>
      <c r="F63" s="87"/>
      <c r="G63" s="88"/>
      <c r="H63" s="89"/>
      <c r="I63" s="90"/>
      <c r="J63" s="91"/>
    </row>
    <row r="64" spans="1:10" ht="10.5" hidden="1">
      <c r="A64" s="217"/>
      <c r="B64" s="217"/>
      <c r="C64" s="217"/>
      <c r="D64" s="217"/>
      <c r="E64" s="217"/>
      <c r="F64" s="87"/>
      <c r="G64" s="88"/>
      <c r="H64" s="89"/>
      <c r="I64" s="90"/>
      <c r="J64" s="91"/>
    </row>
    <row r="65" spans="1:10" ht="10.5" hidden="1">
      <c r="A65" s="217"/>
      <c r="B65" s="217"/>
      <c r="C65" s="217"/>
      <c r="D65" s="217"/>
      <c r="E65" s="217"/>
      <c r="F65" s="87"/>
      <c r="G65" s="88"/>
      <c r="H65" s="89"/>
      <c r="I65" s="90"/>
      <c r="J65" s="91"/>
    </row>
    <row r="66" spans="1:10" ht="10.5" hidden="1">
      <c r="A66" s="217"/>
      <c r="B66" s="217"/>
      <c r="C66" s="217"/>
      <c r="D66" s="217"/>
      <c r="E66" s="217"/>
      <c r="F66" s="87"/>
      <c r="G66" s="88"/>
      <c r="H66" s="89"/>
      <c r="I66" s="90"/>
      <c r="J66" s="91"/>
    </row>
    <row r="67" spans="1:10" ht="10.5" hidden="1">
      <c r="A67" s="217"/>
      <c r="B67" s="217"/>
      <c r="C67" s="217"/>
      <c r="D67" s="217"/>
      <c r="E67" s="217"/>
      <c r="F67" s="87"/>
      <c r="G67" s="88"/>
      <c r="H67" s="89"/>
      <c r="I67" s="90"/>
      <c r="J67" s="91"/>
    </row>
    <row r="68" spans="1:10" ht="11.25">
      <c r="A68" s="217"/>
      <c r="B68" s="217"/>
      <c r="C68" s="217"/>
      <c r="D68" s="217"/>
      <c r="E68" s="217"/>
      <c r="F68" s="87"/>
      <c r="G68" s="88"/>
      <c r="H68" s="89"/>
      <c r="I68" s="90"/>
      <c r="J68" s="91"/>
    </row>
    <row r="69" spans="1:10" ht="11.25">
      <c r="A69" s="222" t="s">
        <v>65</v>
      </c>
      <c r="B69" s="222"/>
      <c r="C69" s="222"/>
      <c r="D69" s="222"/>
      <c r="E69" s="222"/>
      <c r="F69" s="222"/>
      <c r="G69" s="222"/>
      <c r="H69" s="92">
        <f>D188+D204</f>
        <v>0</v>
      </c>
      <c r="I69" s="93">
        <f>B188+B204</f>
        <v>0</v>
      </c>
      <c r="J69" s="94">
        <f>C188+C204</f>
        <v>0</v>
      </c>
    </row>
    <row r="70" spans="1:10" ht="11.25">
      <c r="A70" s="223" t="s">
        <v>66</v>
      </c>
      <c r="B70" s="223"/>
      <c r="C70" s="223"/>
      <c r="D70" s="223"/>
      <c r="E70" s="223"/>
      <c r="F70" s="223"/>
      <c r="G70" s="223"/>
      <c r="H70" s="95">
        <f>SUM(H41:H69)</f>
        <v>0</v>
      </c>
      <c r="I70" s="96">
        <f>SUM(I41:I69)</f>
        <v>0</v>
      </c>
      <c r="J70" s="97">
        <f>SUM(J41:J69)</f>
        <v>0</v>
      </c>
    </row>
    <row r="71" spans="1:10" ht="11.25">
      <c r="A71" s="98"/>
      <c r="B71" s="98"/>
      <c r="C71" s="98"/>
      <c r="D71" s="98"/>
      <c r="E71" s="98"/>
      <c r="F71" s="99"/>
      <c r="G71" s="99"/>
      <c r="H71" s="99"/>
      <c r="I71" s="100"/>
      <c r="J71" s="101"/>
    </row>
    <row r="72" spans="1:10" ht="11.25">
      <c r="A72" s="102" t="s">
        <v>67</v>
      </c>
      <c r="B72" s="103"/>
      <c r="C72" s="103"/>
      <c r="D72" s="103"/>
      <c r="E72" s="104"/>
      <c r="F72" s="103"/>
      <c r="G72" s="103"/>
      <c r="H72" s="103"/>
      <c r="I72" s="103"/>
      <c r="J72" s="105"/>
    </row>
    <row r="73" spans="1:10" ht="12.75" customHeight="1">
      <c r="A73" s="221"/>
      <c r="B73" s="221"/>
      <c r="C73" s="221"/>
      <c r="D73" s="221"/>
      <c r="E73" s="221"/>
      <c r="F73" s="221"/>
      <c r="G73" s="221"/>
      <c r="H73" s="221"/>
      <c r="I73" s="221"/>
      <c r="J73" s="221"/>
    </row>
    <row r="74" spans="1:10" ht="9.75">
      <c r="A74" s="221"/>
      <c r="B74" s="221"/>
      <c r="C74" s="221"/>
      <c r="D74" s="221"/>
      <c r="E74" s="221"/>
      <c r="F74" s="221"/>
      <c r="G74" s="221"/>
      <c r="H74" s="221"/>
      <c r="I74" s="221"/>
      <c r="J74" s="221"/>
    </row>
    <row r="75" spans="1:10" ht="22.5" customHeight="1">
      <c r="A75" s="221"/>
      <c r="B75" s="221"/>
      <c r="C75" s="221"/>
      <c r="D75" s="221"/>
      <c r="E75" s="221"/>
      <c r="F75" s="221"/>
      <c r="G75" s="221"/>
      <c r="H75" s="221"/>
      <c r="I75" s="221"/>
      <c r="J75" s="221"/>
    </row>
    <row r="76" spans="1:10" ht="10.5" customHeight="1">
      <c r="A76" s="221"/>
      <c r="B76" s="221"/>
      <c r="C76" s="221"/>
      <c r="D76" s="221"/>
      <c r="E76" s="221"/>
      <c r="F76" s="221"/>
      <c r="G76" s="221"/>
      <c r="H76" s="221"/>
      <c r="I76" s="221"/>
      <c r="J76" s="221"/>
    </row>
    <row r="77" spans="1:10" ht="12.75" customHeight="1" hidden="1">
      <c r="A77" s="221"/>
      <c r="B77" s="221"/>
      <c r="C77" s="221"/>
      <c r="D77" s="221"/>
      <c r="E77" s="221"/>
      <c r="F77" s="221"/>
      <c r="G77" s="221"/>
      <c r="H77" s="221"/>
      <c r="I77" s="221"/>
      <c r="J77" s="221"/>
    </row>
    <row r="78" spans="1:10" ht="12.75" customHeight="1" hidden="1">
      <c r="A78" s="221"/>
      <c r="B78" s="221"/>
      <c r="C78" s="221"/>
      <c r="D78" s="221"/>
      <c r="E78" s="221"/>
      <c r="F78" s="221"/>
      <c r="G78" s="221"/>
      <c r="H78" s="221"/>
      <c r="I78" s="221"/>
      <c r="J78" s="221"/>
    </row>
    <row r="79" spans="1:10" ht="12.75" customHeight="1" hidden="1">
      <c r="A79" s="221"/>
      <c r="B79" s="221"/>
      <c r="C79" s="221"/>
      <c r="D79" s="221"/>
      <c r="E79" s="221"/>
      <c r="F79" s="221"/>
      <c r="G79" s="221"/>
      <c r="H79" s="221"/>
      <c r="I79" s="221"/>
      <c r="J79" s="221"/>
    </row>
    <row r="80" spans="1:10" ht="12.75" customHeight="1" hidden="1">
      <c r="A80" s="221"/>
      <c r="B80" s="221"/>
      <c r="C80" s="221"/>
      <c r="D80" s="221"/>
      <c r="E80" s="221"/>
      <c r="F80" s="221"/>
      <c r="G80" s="221"/>
      <c r="H80" s="221"/>
      <c r="I80" s="221"/>
      <c r="J80" s="221"/>
    </row>
    <row r="81" spans="1:10" ht="12.75" customHeight="1" hidden="1">
      <c r="A81" s="221"/>
      <c r="B81" s="221"/>
      <c r="C81" s="221"/>
      <c r="D81" s="221"/>
      <c r="E81" s="221"/>
      <c r="F81" s="221"/>
      <c r="G81" s="221"/>
      <c r="H81" s="221"/>
      <c r="I81" s="221"/>
      <c r="J81" s="221"/>
    </row>
    <row r="82" spans="1:10" ht="12.75" customHeight="1" hidden="1">
      <c r="A82" s="221"/>
      <c r="B82" s="221"/>
      <c r="C82" s="221"/>
      <c r="D82" s="221"/>
      <c r="E82" s="221"/>
      <c r="F82" s="221"/>
      <c r="G82" s="221"/>
      <c r="H82" s="221"/>
      <c r="I82" s="221"/>
      <c r="J82" s="221"/>
    </row>
    <row r="83" spans="1:10" ht="12.75" customHeight="1" hidden="1">
      <c r="A83" s="221"/>
      <c r="B83" s="221"/>
      <c r="C83" s="221"/>
      <c r="D83" s="221"/>
      <c r="E83" s="221"/>
      <c r="F83" s="221"/>
      <c r="G83" s="221"/>
      <c r="H83" s="221"/>
      <c r="I83" s="221"/>
      <c r="J83" s="221"/>
    </row>
    <row r="84" spans="1:10" ht="12.75" customHeight="1" hidden="1">
      <c r="A84" s="221"/>
      <c r="B84" s="221"/>
      <c r="C84" s="221"/>
      <c r="D84" s="221"/>
      <c r="E84" s="221"/>
      <c r="F84" s="221"/>
      <c r="G84" s="221"/>
      <c r="H84" s="221"/>
      <c r="I84" s="221"/>
      <c r="J84" s="221"/>
    </row>
    <row r="85" spans="1:10" ht="12.75" customHeight="1" hidden="1">
      <c r="A85" s="221"/>
      <c r="B85" s="221"/>
      <c r="C85" s="221"/>
      <c r="D85" s="221"/>
      <c r="E85" s="221"/>
      <c r="F85" s="221"/>
      <c r="G85" s="221"/>
      <c r="H85" s="221"/>
      <c r="I85" s="221"/>
      <c r="J85" s="221"/>
    </row>
    <row r="86" spans="1:10" ht="12.75" customHeight="1" hidden="1">
      <c r="A86" s="221"/>
      <c r="B86" s="221"/>
      <c r="C86" s="221"/>
      <c r="D86" s="221"/>
      <c r="E86" s="221"/>
      <c r="F86" s="221"/>
      <c r="G86" s="221"/>
      <c r="H86" s="221"/>
      <c r="I86" s="221"/>
      <c r="J86" s="221"/>
    </row>
    <row r="87" spans="1:10" ht="12.75" customHeight="1" hidden="1">
      <c r="A87" s="221"/>
      <c r="B87" s="221"/>
      <c r="C87" s="221"/>
      <c r="D87" s="221"/>
      <c r="E87" s="221"/>
      <c r="F87" s="221"/>
      <c r="G87" s="221"/>
      <c r="H87" s="221"/>
      <c r="I87" s="221"/>
      <c r="J87" s="221"/>
    </row>
    <row r="88" spans="1:10" ht="12.75" customHeight="1" hidden="1">
      <c r="A88" s="221"/>
      <c r="B88" s="221"/>
      <c r="C88" s="221"/>
      <c r="D88" s="221"/>
      <c r="E88" s="221"/>
      <c r="F88" s="221"/>
      <c r="G88" s="221"/>
      <c r="H88" s="221"/>
      <c r="I88" s="221"/>
      <c r="J88" s="221"/>
    </row>
    <row r="89" spans="1:10" ht="10.5" customHeight="1" thickBot="1">
      <c r="A89" s="229"/>
      <c r="B89" s="229"/>
      <c r="C89" s="229"/>
      <c r="D89" s="229"/>
      <c r="E89" s="229"/>
      <c r="F89" s="229"/>
      <c r="G89" s="229"/>
      <c r="H89" s="229"/>
      <c r="I89" s="229"/>
      <c r="J89" s="229"/>
    </row>
    <row r="90" spans="1:10" ht="10.5" thickBot="1">
      <c r="A90" s="106"/>
      <c r="B90" s="106"/>
      <c r="C90" s="106"/>
      <c r="D90" s="106"/>
      <c r="E90" s="106"/>
      <c r="F90" s="106"/>
      <c r="G90" s="106"/>
      <c r="H90" s="106"/>
      <c r="I90" s="106"/>
      <c r="J90" s="106"/>
    </row>
    <row r="91" spans="1:10" ht="10.5">
      <c r="A91" s="224" t="s">
        <v>68</v>
      </c>
      <c r="B91" s="224"/>
      <c r="C91" s="224"/>
      <c r="D91" s="224"/>
      <c r="E91" s="224"/>
      <c r="F91" s="224"/>
      <c r="G91" s="224"/>
      <c r="H91" s="224"/>
      <c r="I91" s="224"/>
      <c r="J91" s="224"/>
    </row>
    <row r="92" spans="1:10" ht="10.5">
      <c r="A92" s="225" t="s">
        <v>69</v>
      </c>
      <c r="B92" s="225"/>
      <c r="C92" s="226" t="s">
        <v>70</v>
      </c>
      <c r="D92" s="226"/>
      <c r="E92" s="226"/>
      <c r="F92" s="226"/>
      <c r="G92" s="226"/>
      <c r="H92" s="226"/>
      <c r="I92" s="226"/>
      <c r="J92" s="226"/>
    </row>
    <row r="93" spans="1:10" ht="10.5">
      <c r="A93" s="227"/>
      <c r="B93" s="227"/>
      <c r="C93" s="228"/>
      <c r="D93" s="228"/>
      <c r="E93" s="228"/>
      <c r="F93" s="228"/>
      <c r="G93" s="228"/>
      <c r="H93" s="228"/>
      <c r="I93" s="228"/>
      <c r="J93" s="228"/>
    </row>
    <row r="94" spans="1:10" ht="10.5">
      <c r="A94" s="227"/>
      <c r="B94" s="227"/>
      <c r="C94" s="228"/>
      <c r="D94" s="228"/>
      <c r="E94" s="228"/>
      <c r="F94" s="228"/>
      <c r="G94" s="228"/>
      <c r="H94" s="228"/>
      <c r="I94" s="228"/>
      <c r="J94" s="228"/>
    </row>
    <row r="95" spans="1:10" ht="10.5">
      <c r="A95" s="227"/>
      <c r="B95" s="227"/>
      <c r="C95" s="228"/>
      <c r="D95" s="228"/>
      <c r="E95" s="228"/>
      <c r="F95" s="228"/>
      <c r="G95" s="228"/>
      <c r="H95" s="228"/>
      <c r="I95" s="228"/>
      <c r="J95" s="228"/>
    </row>
    <row r="96" spans="1:10" ht="10.5" hidden="1">
      <c r="A96" s="227"/>
      <c r="B96" s="227"/>
      <c r="C96" s="228"/>
      <c r="D96" s="228"/>
      <c r="E96" s="228"/>
      <c r="F96" s="228"/>
      <c r="G96" s="228"/>
      <c r="H96" s="228"/>
      <c r="I96" s="228"/>
      <c r="J96" s="228"/>
    </row>
    <row r="97" spans="1:10" ht="10.5" hidden="1">
      <c r="A97" s="227"/>
      <c r="B97" s="227"/>
      <c r="C97" s="228"/>
      <c r="D97" s="228"/>
      <c r="E97" s="228"/>
      <c r="F97" s="228"/>
      <c r="G97" s="228"/>
      <c r="H97" s="228"/>
      <c r="I97" s="228"/>
      <c r="J97" s="228"/>
    </row>
    <row r="98" spans="1:10" ht="10.5" hidden="1">
      <c r="A98" s="227"/>
      <c r="B98" s="227"/>
      <c r="C98" s="228"/>
      <c r="D98" s="228"/>
      <c r="E98" s="228"/>
      <c r="F98" s="228"/>
      <c r="G98" s="228"/>
      <c r="H98" s="228"/>
      <c r="I98" s="228"/>
      <c r="J98" s="228"/>
    </row>
    <row r="99" spans="1:10" ht="10.5" hidden="1">
      <c r="A99" s="227"/>
      <c r="B99" s="227"/>
      <c r="C99" s="228"/>
      <c r="D99" s="228"/>
      <c r="E99" s="228"/>
      <c r="F99" s="228"/>
      <c r="G99" s="228"/>
      <c r="H99" s="228"/>
      <c r="I99" s="228"/>
      <c r="J99" s="228"/>
    </row>
    <row r="100" spans="1:10" ht="10.5" hidden="1">
      <c r="A100" s="227"/>
      <c r="B100" s="227"/>
      <c r="C100" s="228"/>
      <c r="D100" s="228"/>
      <c r="E100" s="228"/>
      <c r="F100" s="228"/>
      <c r="G100" s="228"/>
      <c r="H100" s="228"/>
      <c r="I100" s="228"/>
      <c r="J100" s="228"/>
    </row>
    <row r="101" spans="1:10" ht="10.5" hidden="1">
      <c r="A101" s="227"/>
      <c r="B101" s="227"/>
      <c r="C101" s="228"/>
      <c r="D101" s="228"/>
      <c r="E101" s="228"/>
      <c r="F101" s="228"/>
      <c r="G101" s="228"/>
      <c r="H101" s="228"/>
      <c r="I101" s="228"/>
      <c r="J101" s="228"/>
    </row>
    <row r="102" spans="1:10" ht="10.5" thickBot="1">
      <c r="A102" s="230"/>
      <c r="B102" s="230"/>
      <c r="C102" s="231"/>
      <c r="D102" s="231"/>
      <c r="E102" s="231"/>
      <c r="F102" s="231"/>
      <c r="G102" s="231"/>
      <c r="H102" s="231"/>
      <c r="I102" s="231"/>
      <c r="J102" s="231"/>
    </row>
    <row r="103" spans="1:10" ht="10.5" thickBot="1">
      <c r="A103" s="106"/>
      <c r="B103" s="106"/>
      <c r="C103" s="106"/>
      <c r="D103" s="106"/>
      <c r="E103" s="106"/>
      <c r="F103" s="106"/>
      <c r="G103" s="106"/>
      <c r="H103" s="106"/>
      <c r="I103" s="106"/>
      <c r="J103" s="106"/>
    </row>
    <row r="104" spans="1:10" ht="10.5">
      <c r="A104" s="224" t="s">
        <v>71</v>
      </c>
      <c r="B104" s="224"/>
      <c r="C104" s="224"/>
      <c r="D104" s="224"/>
      <c r="E104" s="224"/>
      <c r="F104" s="224"/>
      <c r="G104" s="224"/>
      <c r="H104" s="224"/>
      <c r="I104" s="224"/>
      <c r="J104" s="224"/>
    </row>
    <row r="105" spans="1:10" ht="10.5">
      <c r="A105" s="232" t="s">
        <v>72</v>
      </c>
      <c r="B105" s="232"/>
      <c r="C105" s="232"/>
      <c r="D105" s="233" t="s">
        <v>73</v>
      </c>
      <c r="E105" s="233"/>
      <c r="F105" s="233"/>
      <c r="G105" s="233"/>
      <c r="H105" s="234" t="s">
        <v>74</v>
      </c>
      <c r="I105" s="234"/>
      <c r="J105" s="234"/>
    </row>
    <row r="106" spans="1:10" ht="10.5" customHeight="1">
      <c r="A106" s="235"/>
      <c r="B106" s="235"/>
      <c r="C106" s="235"/>
      <c r="D106" s="236"/>
      <c r="E106" s="236"/>
      <c r="F106" s="236"/>
      <c r="G106" s="236"/>
      <c r="H106" s="237"/>
      <c r="I106" s="237"/>
      <c r="J106" s="237"/>
    </row>
    <row r="107" spans="1:10" ht="12.75" customHeight="1">
      <c r="A107" s="235"/>
      <c r="B107" s="235"/>
      <c r="C107" s="235"/>
      <c r="D107" s="236"/>
      <c r="E107" s="236"/>
      <c r="F107" s="236"/>
      <c r="G107" s="236"/>
      <c r="H107" s="237"/>
      <c r="I107" s="237"/>
      <c r="J107" s="237"/>
    </row>
    <row r="108" spans="1:10" ht="12.75" customHeight="1">
      <c r="A108" s="235"/>
      <c r="B108" s="235"/>
      <c r="C108" s="235"/>
      <c r="D108" s="236"/>
      <c r="E108" s="236"/>
      <c r="F108" s="236"/>
      <c r="G108" s="236"/>
      <c r="H108" s="237"/>
      <c r="I108" s="237"/>
      <c r="J108" s="237"/>
    </row>
    <row r="109" spans="1:10" ht="12.75" customHeight="1">
      <c r="A109" s="235"/>
      <c r="B109" s="235"/>
      <c r="C109" s="235"/>
      <c r="D109" s="236"/>
      <c r="E109" s="236"/>
      <c r="F109" s="236"/>
      <c r="G109" s="236"/>
      <c r="H109" s="237"/>
      <c r="I109" s="237"/>
      <c r="J109" s="237"/>
    </row>
    <row r="110" spans="1:10" ht="12.75" customHeight="1" hidden="1">
      <c r="A110" s="235"/>
      <c r="B110" s="235"/>
      <c r="C110" s="235"/>
      <c r="D110" s="236"/>
      <c r="E110" s="236"/>
      <c r="F110" s="236"/>
      <c r="G110" s="236"/>
      <c r="H110" s="237"/>
      <c r="I110" s="237"/>
      <c r="J110" s="237"/>
    </row>
    <row r="111" spans="1:10" ht="12.75" customHeight="1" hidden="1">
      <c r="A111" s="235"/>
      <c r="B111" s="235"/>
      <c r="C111" s="235"/>
      <c r="D111" s="236"/>
      <c r="E111" s="236"/>
      <c r="F111" s="236"/>
      <c r="G111" s="236"/>
      <c r="H111" s="237"/>
      <c r="I111" s="237"/>
      <c r="J111" s="237"/>
    </row>
    <row r="112" spans="1:10" ht="12.75" customHeight="1" hidden="1">
      <c r="A112" s="235"/>
      <c r="B112" s="235"/>
      <c r="C112" s="235"/>
      <c r="D112" s="236"/>
      <c r="E112" s="236"/>
      <c r="F112" s="236"/>
      <c r="G112" s="236"/>
      <c r="H112" s="237"/>
      <c r="I112" s="237"/>
      <c r="J112" s="237"/>
    </row>
    <row r="113" spans="1:10" ht="12.75" customHeight="1" hidden="1">
      <c r="A113" s="235"/>
      <c r="B113" s="235"/>
      <c r="C113" s="235"/>
      <c r="D113" s="236"/>
      <c r="E113" s="236"/>
      <c r="F113" s="236"/>
      <c r="G113" s="236"/>
      <c r="H113" s="237"/>
      <c r="I113" s="237"/>
      <c r="J113" s="237"/>
    </row>
    <row r="114" spans="1:10" ht="12.75" customHeight="1" hidden="1">
      <c r="A114" s="235"/>
      <c r="B114" s="235"/>
      <c r="C114" s="235"/>
      <c r="D114" s="236"/>
      <c r="E114" s="236"/>
      <c r="F114" s="236"/>
      <c r="G114" s="236"/>
      <c r="H114" s="237"/>
      <c r="I114" s="237"/>
      <c r="J114" s="237"/>
    </row>
    <row r="115" spans="1:10" ht="12.75" customHeight="1" thickBot="1">
      <c r="A115" s="240"/>
      <c r="B115" s="240"/>
      <c r="C115" s="240"/>
      <c r="D115" s="241"/>
      <c r="E115" s="241"/>
      <c r="F115" s="241"/>
      <c r="G115" s="241"/>
      <c r="H115" s="242"/>
      <c r="I115" s="242"/>
      <c r="J115" s="242"/>
    </row>
    <row r="116" spans="1:10" ht="10.5" thickBot="1">
      <c r="A116" s="106"/>
      <c r="B116" s="106"/>
      <c r="C116" s="106"/>
      <c r="D116" s="106"/>
      <c r="E116" s="106"/>
      <c r="F116" s="106"/>
      <c r="G116" s="106"/>
      <c r="H116" s="106"/>
      <c r="I116" s="106"/>
      <c r="J116" s="106"/>
    </row>
    <row r="117" spans="1:10" ht="10.5">
      <c r="A117" s="224" t="s">
        <v>75</v>
      </c>
      <c r="B117" s="224"/>
      <c r="C117" s="224"/>
      <c r="D117" s="224"/>
      <c r="E117" s="224"/>
      <c r="F117" s="224"/>
      <c r="G117" s="224"/>
      <c r="H117" s="224"/>
      <c r="I117" s="224"/>
      <c r="J117" s="224"/>
    </row>
    <row r="118" spans="1:10" ht="10.5">
      <c r="A118" s="107" t="s">
        <v>76</v>
      </c>
      <c r="B118" s="238" t="s">
        <v>77</v>
      </c>
      <c r="C118" s="238"/>
      <c r="D118" s="238" t="s">
        <v>78</v>
      </c>
      <c r="E118" s="238"/>
      <c r="F118" s="108" t="s">
        <v>79</v>
      </c>
      <c r="G118" s="108" t="s">
        <v>80</v>
      </c>
      <c r="H118" s="239" t="s">
        <v>81</v>
      </c>
      <c r="I118" s="239"/>
      <c r="J118" s="239"/>
    </row>
    <row r="119" spans="1:10" ht="10.5" customHeight="1">
      <c r="A119" s="111"/>
      <c r="B119" s="243"/>
      <c r="C119" s="243"/>
      <c r="D119" s="243"/>
      <c r="E119" s="243"/>
      <c r="F119" s="112"/>
      <c r="G119" s="112"/>
      <c r="H119" s="244"/>
      <c r="I119" s="244"/>
      <c r="J119" s="244"/>
    </row>
    <row r="120" spans="1:10" ht="12.75" customHeight="1" hidden="1">
      <c r="A120" s="111"/>
      <c r="B120" s="243"/>
      <c r="C120" s="243"/>
      <c r="D120" s="243"/>
      <c r="E120" s="243"/>
      <c r="F120" s="112"/>
      <c r="G120" s="112"/>
      <c r="H120" s="244"/>
      <c r="I120" s="244"/>
      <c r="J120" s="244"/>
    </row>
    <row r="121" spans="1:10" ht="12.75" customHeight="1" hidden="1">
      <c r="A121" s="111"/>
      <c r="B121" s="243"/>
      <c r="C121" s="243"/>
      <c r="D121" s="243"/>
      <c r="E121" s="243"/>
      <c r="F121" s="112"/>
      <c r="G121" s="112"/>
      <c r="H121" s="244"/>
      <c r="I121" s="244"/>
      <c r="J121" s="244"/>
    </row>
    <row r="122" spans="1:10" ht="12.75" customHeight="1" hidden="1">
      <c r="A122" s="111"/>
      <c r="B122" s="243"/>
      <c r="C122" s="243"/>
      <c r="D122" s="243"/>
      <c r="E122" s="243"/>
      <c r="F122" s="112"/>
      <c r="G122" s="112"/>
      <c r="H122" s="244"/>
      <c r="I122" s="244"/>
      <c r="J122" s="244"/>
    </row>
    <row r="123" spans="1:10" ht="12.75" customHeight="1" hidden="1">
      <c r="A123" s="111"/>
      <c r="B123" s="243"/>
      <c r="C123" s="243"/>
      <c r="D123" s="243"/>
      <c r="E123" s="243"/>
      <c r="F123" s="112"/>
      <c r="G123" s="112"/>
      <c r="H123" s="244"/>
      <c r="I123" s="244"/>
      <c r="J123" s="244"/>
    </row>
    <row r="124" spans="1:10" ht="12.75" customHeight="1" hidden="1">
      <c r="A124" s="111"/>
      <c r="B124" s="243"/>
      <c r="C124" s="243"/>
      <c r="D124" s="243"/>
      <c r="E124" s="243"/>
      <c r="F124" s="112"/>
      <c r="G124" s="112"/>
      <c r="H124" s="244"/>
      <c r="I124" s="244"/>
      <c r="J124" s="244"/>
    </row>
    <row r="125" spans="1:10" ht="12.75" customHeight="1" hidden="1">
      <c r="A125" s="111"/>
      <c r="B125" s="243"/>
      <c r="C125" s="243"/>
      <c r="D125" s="243"/>
      <c r="E125" s="243"/>
      <c r="F125" s="112"/>
      <c r="G125" s="112"/>
      <c r="H125" s="244"/>
      <c r="I125" s="244"/>
      <c r="J125" s="244"/>
    </row>
    <row r="126" spans="1:10" ht="12.75" customHeight="1" hidden="1">
      <c r="A126" s="111"/>
      <c r="B126" s="243"/>
      <c r="C126" s="243"/>
      <c r="D126" s="243"/>
      <c r="E126" s="243"/>
      <c r="F126" s="112"/>
      <c r="G126" s="112"/>
      <c r="H126" s="244"/>
      <c r="I126" s="244"/>
      <c r="J126" s="244"/>
    </row>
    <row r="127" spans="1:10" ht="12.75" customHeight="1" hidden="1">
      <c r="A127" s="111"/>
      <c r="B127" s="243"/>
      <c r="C127" s="243"/>
      <c r="D127" s="243"/>
      <c r="E127" s="243"/>
      <c r="F127" s="112"/>
      <c r="G127" s="112"/>
      <c r="H127" s="244"/>
      <c r="I127" s="244"/>
      <c r="J127" s="244"/>
    </row>
    <row r="128" spans="1:10" ht="10.5" customHeight="1" thickBot="1">
      <c r="A128" s="113"/>
      <c r="B128" s="246"/>
      <c r="C128" s="246"/>
      <c r="D128" s="246"/>
      <c r="E128" s="246"/>
      <c r="F128" s="114"/>
      <c r="G128" s="114"/>
      <c r="H128" s="247"/>
      <c r="I128" s="247"/>
      <c r="J128" s="247"/>
    </row>
    <row r="129" ht="10.5" thickBot="1"/>
    <row r="130" spans="1:10" ht="10.5" hidden="1">
      <c r="A130" s="224" t="s">
        <v>82</v>
      </c>
      <c r="B130" s="224"/>
      <c r="C130" s="224"/>
      <c r="D130" s="224"/>
      <c r="E130" s="224"/>
      <c r="F130" s="224"/>
      <c r="G130" s="224"/>
      <c r="H130" s="224"/>
      <c r="I130" s="224"/>
      <c r="J130" s="224"/>
    </row>
    <row r="131" spans="1:10" ht="10.5" hidden="1">
      <c r="A131" s="107" t="s">
        <v>83</v>
      </c>
      <c r="B131" s="233" t="s">
        <v>84</v>
      </c>
      <c r="C131" s="233"/>
      <c r="D131" s="233" t="s">
        <v>85</v>
      </c>
      <c r="E131" s="233"/>
      <c r="F131" s="245" t="s">
        <v>86</v>
      </c>
      <c r="G131" s="245"/>
      <c r="H131" s="245"/>
      <c r="I131" s="245"/>
      <c r="J131" s="245"/>
    </row>
    <row r="132" spans="1:10" ht="12.75" customHeight="1" hidden="1">
      <c r="A132" s="109"/>
      <c r="B132" s="236"/>
      <c r="C132" s="236"/>
      <c r="D132" s="236"/>
      <c r="E132" s="236"/>
      <c r="F132" s="244"/>
      <c r="G132" s="244"/>
      <c r="H132" s="244"/>
      <c r="I132" s="244"/>
      <c r="J132" s="244"/>
    </row>
    <row r="133" spans="1:10" ht="12.75" customHeight="1" hidden="1">
      <c r="A133" s="109"/>
      <c r="B133" s="236"/>
      <c r="C133" s="236"/>
      <c r="D133" s="236"/>
      <c r="E133" s="236"/>
      <c r="F133" s="244"/>
      <c r="G133" s="244"/>
      <c r="H133" s="244"/>
      <c r="I133" s="244"/>
      <c r="J133" s="244"/>
    </row>
    <row r="134" spans="1:10" ht="12.75" customHeight="1" hidden="1">
      <c r="A134" s="109"/>
      <c r="B134" s="236"/>
      <c r="C134" s="236"/>
      <c r="D134" s="236"/>
      <c r="E134" s="236"/>
      <c r="F134" s="244"/>
      <c r="G134" s="244"/>
      <c r="H134" s="244"/>
      <c r="I134" s="244"/>
      <c r="J134" s="244"/>
    </row>
    <row r="135" spans="1:10" ht="12.75" customHeight="1" hidden="1">
      <c r="A135" s="109"/>
      <c r="B135" s="236"/>
      <c r="C135" s="236"/>
      <c r="D135" s="236"/>
      <c r="E135" s="236"/>
      <c r="F135" s="244"/>
      <c r="G135" s="244"/>
      <c r="H135" s="244"/>
      <c r="I135" s="244"/>
      <c r="J135" s="244"/>
    </row>
    <row r="136" spans="1:10" ht="12.75" customHeight="1" hidden="1">
      <c r="A136" s="109"/>
      <c r="B136" s="236"/>
      <c r="C136" s="236"/>
      <c r="D136" s="236"/>
      <c r="E136" s="236"/>
      <c r="F136" s="244"/>
      <c r="G136" s="244"/>
      <c r="H136" s="244"/>
      <c r="I136" s="244"/>
      <c r="J136" s="244"/>
    </row>
    <row r="137" spans="1:10" ht="12.75" customHeight="1" hidden="1">
      <c r="A137" s="109"/>
      <c r="B137" s="236"/>
      <c r="C137" s="236"/>
      <c r="D137" s="236"/>
      <c r="E137" s="236"/>
      <c r="F137" s="244"/>
      <c r="G137" s="244"/>
      <c r="H137" s="244"/>
      <c r="I137" s="244"/>
      <c r="J137" s="244"/>
    </row>
    <row r="138" spans="1:10" ht="12.75" customHeight="1" hidden="1">
      <c r="A138" s="110"/>
      <c r="B138" s="241"/>
      <c r="C138" s="241"/>
      <c r="D138" s="241"/>
      <c r="E138" s="241"/>
      <c r="F138" s="247"/>
      <c r="G138" s="247"/>
      <c r="H138" s="247"/>
      <c r="I138" s="247"/>
      <c r="J138" s="247"/>
    </row>
    <row r="139" ht="9.75" hidden="1"/>
    <row r="140" spans="1:10" ht="10.5" hidden="1">
      <c r="A140" s="224" t="s">
        <v>87</v>
      </c>
      <c r="B140" s="224"/>
      <c r="C140" s="224"/>
      <c r="D140" s="224"/>
      <c r="E140" s="224"/>
      <c r="F140" s="224"/>
      <c r="G140" s="224"/>
      <c r="H140" s="224"/>
      <c r="I140" s="224"/>
      <c r="J140" s="224"/>
    </row>
    <row r="141" spans="1:10" ht="10.5" hidden="1">
      <c r="A141" s="115" t="s">
        <v>88</v>
      </c>
      <c r="B141" s="248" t="s">
        <v>89</v>
      </c>
      <c r="C141" s="248"/>
      <c r="D141" s="248" t="s">
        <v>90</v>
      </c>
      <c r="E141" s="248"/>
      <c r="F141" s="116" t="s">
        <v>91</v>
      </c>
      <c r="G141" s="245" t="s">
        <v>92</v>
      </c>
      <c r="H141" s="245"/>
      <c r="I141" s="245"/>
      <c r="J141" s="245"/>
    </row>
    <row r="142" spans="1:10" ht="10.5" hidden="1">
      <c r="A142" s="117"/>
      <c r="B142" s="249"/>
      <c r="C142" s="249"/>
      <c r="D142" s="249"/>
      <c r="E142" s="249"/>
      <c r="F142" s="118"/>
      <c r="G142" s="250"/>
      <c r="H142" s="250"/>
      <c r="I142" s="250"/>
      <c r="J142" s="250"/>
    </row>
    <row r="143" spans="1:10" ht="10.5" hidden="1">
      <c r="A143" s="117"/>
      <c r="B143" s="249"/>
      <c r="C143" s="249"/>
      <c r="D143" s="249"/>
      <c r="E143" s="249"/>
      <c r="F143" s="118"/>
      <c r="G143" s="250"/>
      <c r="H143" s="250"/>
      <c r="I143" s="250"/>
      <c r="J143" s="250"/>
    </row>
    <row r="144" spans="1:10" ht="10.5" hidden="1">
      <c r="A144" s="117"/>
      <c r="B144" s="249"/>
      <c r="C144" s="249"/>
      <c r="D144" s="249"/>
      <c r="E144" s="249"/>
      <c r="F144" s="118"/>
      <c r="G144" s="250"/>
      <c r="H144" s="250"/>
      <c r="I144" s="250"/>
      <c r="J144" s="250"/>
    </row>
    <row r="145" spans="1:10" ht="10.5" hidden="1">
      <c r="A145" s="117"/>
      <c r="B145" s="249"/>
      <c r="C145" s="249"/>
      <c r="D145" s="249"/>
      <c r="E145" s="249"/>
      <c r="F145" s="118"/>
      <c r="G145" s="250"/>
      <c r="H145" s="250"/>
      <c r="I145" s="250"/>
      <c r="J145" s="250"/>
    </row>
    <row r="146" spans="1:10" ht="10.5" hidden="1">
      <c r="A146" s="117"/>
      <c r="B146" s="249"/>
      <c r="C146" s="249"/>
      <c r="D146" s="249"/>
      <c r="E146" s="249"/>
      <c r="F146" s="118"/>
      <c r="G146" s="250"/>
      <c r="H146" s="250"/>
      <c r="I146" s="250"/>
      <c r="J146" s="250"/>
    </row>
    <row r="147" spans="1:10" ht="10.5" hidden="1">
      <c r="A147" s="117"/>
      <c r="B147" s="249"/>
      <c r="C147" s="249"/>
      <c r="D147" s="249"/>
      <c r="E147" s="249"/>
      <c r="F147" s="118"/>
      <c r="G147" s="250"/>
      <c r="H147" s="250"/>
      <c r="I147" s="250"/>
      <c r="J147" s="250"/>
    </row>
    <row r="148" spans="1:10" ht="10.5" hidden="1">
      <c r="A148" s="119"/>
      <c r="B148" s="252"/>
      <c r="C148" s="252"/>
      <c r="D148" s="252"/>
      <c r="E148" s="252"/>
      <c r="F148" s="120"/>
      <c r="G148" s="251"/>
      <c r="H148" s="251"/>
      <c r="I148" s="251"/>
      <c r="J148" s="251"/>
    </row>
    <row r="149" ht="9.75" hidden="1"/>
    <row r="150" spans="1:10" ht="12.75" customHeight="1" hidden="1">
      <c r="A150" s="224" t="s">
        <v>93</v>
      </c>
      <c r="B150" s="224"/>
      <c r="C150" s="224"/>
      <c r="D150" s="224"/>
      <c r="E150" s="224"/>
      <c r="F150" s="224"/>
      <c r="G150" s="224"/>
      <c r="H150" s="224"/>
      <c r="I150" s="224"/>
      <c r="J150" s="224"/>
    </row>
    <row r="151" spans="1:10" ht="10.5" hidden="1">
      <c r="A151" s="107" t="s">
        <v>94</v>
      </c>
      <c r="B151" s="233" t="s">
        <v>91</v>
      </c>
      <c r="C151" s="233"/>
      <c r="D151" s="226" t="s">
        <v>92</v>
      </c>
      <c r="E151" s="226"/>
      <c r="F151" s="226"/>
      <c r="G151" s="226"/>
      <c r="H151" s="226"/>
      <c r="I151" s="226"/>
      <c r="J151" s="226"/>
    </row>
    <row r="152" spans="1:10" ht="12.75" customHeight="1" hidden="1">
      <c r="A152" s="109"/>
      <c r="B152" s="236"/>
      <c r="C152" s="236"/>
      <c r="D152" s="237"/>
      <c r="E152" s="237"/>
      <c r="F152" s="237"/>
      <c r="G152" s="237"/>
      <c r="H152" s="237"/>
      <c r="I152" s="237"/>
      <c r="J152" s="237"/>
    </row>
    <row r="153" spans="1:10" ht="12.75" customHeight="1" hidden="1">
      <c r="A153" s="109"/>
      <c r="B153" s="236"/>
      <c r="C153" s="236"/>
      <c r="D153" s="237"/>
      <c r="E153" s="237"/>
      <c r="F153" s="237"/>
      <c r="G153" s="237"/>
      <c r="H153" s="237"/>
      <c r="I153" s="237"/>
      <c r="J153" s="237"/>
    </row>
    <row r="154" spans="1:10" ht="12.75" customHeight="1" hidden="1">
      <c r="A154" s="109"/>
      <c r="B154" s="236"/>
      <c r="C154" s="236"/>
      <c r="D154" s="237"/>
      <c r="E154" s="237"/>
      <c r="F154" s="237"/>
      <c r="G154" s="237"/>
      <c r="H154" s="237"/>
      <c r="I154" s="237"/>
      <c r="J154" s="237"/>
    </row>
    <row r="155" spans="1:10" ht="12.75" customHeight="1" hidden="1">
      <c r="A155" s="109"/>
      <c r="B155" s="236"/>
      <c r="C155" s="236"/>
      <c r="D155" s="237"/>
      <c r="E155" s="237"/>
      <c r="F155" s="237"/>
      <c r="G155" s="237"/>
      <c r="H155" s="237"/>
      <c r="I155" s="237"/>
      <c r="J155" s="237"/>
    </row>
    <row r="156" spans="1:10" ht="12.75" customHeight="1" hidden="1">
      <c r="A156" s="109"/>
      <c r="B156" s="236"/>
      <c r="C156" s="236"/>
      <c r="D156" s="237"/>
      <c r="E156" s="237"/>
      <c r="F156" s="237"/>
      <c r="G156" s="237"/>
      <c r="H156" s="237"/>
      <c r="I156" s="237"/>
      <c r="J156" s="237"/>
    </row>
    <row r="157" spans="1:10" ht="12.75" customHeight="1" hidden="1">
      <c r="A157" s="109"/>
      <c r="B157" s="236"/>
      <c r="C157" s="236"/>
      <c r="D157" s="237"/>
      <c r="E157" s="237"/>
      <c r="F157" s="237"/>
      <c r="G157" s="237"/>
      <c r="H157" s="237"/>
      <c r="I157" s="237"/>
      <c r="J157" s="237"/>
    </row>
    <row r="158" spans="1:10" ht="12.75" customHeight="1" hidden="1">
      <c r="A158" s="110"/>
      <c r="B158" s="241"/>
      <c r="C158" s="241"/>
      <c r="D158" s="242"/>
      <c r="E158" s="242"/>
      <c r="F158" s="242"/>
      <c r="G158" s="242"/>
      <c r="H158" s="242"/>
      <c r="I158" s="242"/>
      <c r="J158" s="242"/>
    </row>
    <row r="159" ht="9.75" hidden="1"/>
    <row r="160" spans="1:10" ht="10.5">
      <c r="A160" s="253" t="s">
        <v>24</v>
      </c>
      <c r="B160" s="253"/>
      <c r="C160" s="253"/>
      <c r="D160" s="253"/>
      <c r="E160" s="253"/>
      <c r="F160" s="253"/>
      <c r="G160" s="253"/>
      <c r="H160" s="253"/>
      <c r="I160" s="253"/>
      <c r="J160" s="253"/>
    </row>
    <row r="161" spans="1:10" ht="21">
      <c r="A161" s="254" t="s">
        <v>95</v>
      </c>
      <c r="B161" s="254"/>
      <c r="C161" s="8" t="s">
        <v>6</v>
      </c>
      <c r="D161" s="121" t="s">
        <v>7</v>
      </c>
      <c r="E161" s="121" t="s">
        <v>96</v>
      </c>
      <c r="F161" s="121" t="s">
        <v>97</v>
      </c>
      <c r="G161" s="255" t="s">
        <v>98</v>
      </c>
      <c r="H161" s="255"/>
      <c r="I161" s="255"/>
      <c r="J161" s="255"/>
    </row>
    <row r="162" spans="1:10" ht="10.5" customHeight="1">
      <c r="A162" s="256"/>
      <c r="B162" s="256"/>
      <c r="C162" s="122"/>
      <c r="D162" s="122"/>
      <c r="E162" s="122"/>
      <c r="F162" s="123"/>
      <c r="G162" s="257"/>
      <c r="H162" s="257"/>
      <c r="I162" s="257"/>
      <c r="J162" s="257"/>
    </row>
    <row r="163" spans="1:10" ht="12.75" customHeight="1" hidden="1">
      <c r="A163" s="256"/>
      <c r="B163" s="256"/>
      <c r="C163" s="124"/>
      <c r="D163" s="124"/>
      <c r="E163" s="122"/>
      <c r="F163" s="123"/>
      <c r="G163" s="257"/>
      <c r="H163" s="257"/>
      <c r="I163" s="257"/>
      <c r="J163" s="257"/>
    </row>
    <row r="164" spans="1:10" ht="12.75" customHeight="1" hidden="1">
      <c r="A164" s="256"/>
      <c r="B164" s="256"/>
      <c r="C164" s="124"/>
      <c r="D164" s="124"/>
      <c r="E164" s="122"/>
      <c r="F164" s="123"/>
      <c r="G164" s="257"/>
      <c r="H164" s="257"/>
      <c r="I164" s="257"/>
      <c r="J164" s="257"/>
    </row>
    <row r="165" spans="1:10" ht="12.75" customHeight="1" hidden="1">
      <c r="A165" s="256"/>
      <c r="B165" s="256"/>
      <c r="C165" s="124"/>
      <c r="D165" s="124"/>
      <c r="E165" s="122"/>
      <c r="F165" s="123"/>
      <c r="G165" s="257"/>
      <c r="H165" s="257"/>
      <c r="I165" s="257"/>
      <c r="J165" s="257"/>
    </row>
    <row r="166" spans="1:10" ht="12.75" customHeight="1" hidden="1">
      <c r="A166" s="256"/>
      <c r="B166" s="256"/>
      <c r="C166" s="124"/>
      <c r="D166" s="124"/>
      <c r="E166" s="122"/>
      <c r="F166" s="123"/>
      <c r="G166" s="257"/>
      <c r="H166" s="257"/>
      <c r="I166" s="257"/>
      <c r="J166" s="257"/>
    </row>
    <row r="167" spans="1:10" ht="12.75" customHeight="1" hidden="1">
      <c r="A167" s="256"/>
      <c r="B167" s="256"/>
      <c r="C167" s="124"/>
      <c r="D167" s="124"/>
      <c r="E167" s="122"/>
      <c r="F167" s="123"/>
      <c r="G167" s="257"/>
      <c r="H167" s="257"/>
      <c r="I167" s="257"/>
      <c r="J167" s="257"/>
    </row>
    <row r="168" spans="1:10" ht="12.75" customHeight="1" hidden="1">
      <c r="A168" s="256"/>
      <c r="B168" s="256"/>
      <c r="C168" s="124"/>
      <c r="D168" s="124"/>
      <c r="E168" s="122"/>
      <c r="F168" s="123"/>
      <c r="G168" s="257"/>
      <c r="H168" s="257"/>
      <c r="I168" s="257"/>
      <c r="J168" s="257"/>
    </row>
    <row r="169" spans="1:10" ht="12.75" customHeight="1" hidden="1">
      <c r="A169" s="256"/>
      <c r="B169" s="256"/>
      <c r="C169" s="124"/>
      <c r="D169" s="124"/>
      <c r="E169" s="122"/>
      <c r="F169" s="123"/>
      <c r="G169" s="257"/>
      <c r="H169" s="257"/>
      <c r="I169" s="257"/>
      <c r="J169" s="257"/>
    </row>
    <row r="170" spans="1:10" ht="12.75" customHeight="1" hidden="1">
      <c r="A170" s="256"/>
      <c r="B170" s="256"/>
      <c r="C170" s="124"/>
      <c r="D170" s="124"/>
      <c r="E170" s="122"/>
      <c r="F170" s="123"/>
      <c r="G170" s="257"/>
      <c r="H170" s="257"/>
      <c r="I170" s="257"/>
      <c r="J170" s="257"/>
    </row>
    <row r="171" spans="1:10" ht="12.75" customHeight="1" hidden="1">
      <c r="A171" s="256"/>
      <c r="B171" s="256"/>
      <c r="C171" s="124"/>
      <c r="D171" s="124"/>
      <c r="E171" s="122"/>
      <c r="F171" s="123"/>
      <c r="G171" s="257"/>
      <c r="H171" s="257"/>
      <c r="I171" s="257"/>
      <c r="J171" s="257"/>
    </row>
    <row r="172" spans="1:10" ht="12.75" customHeight="1" hidden="1">
      <c r="A172" s="263" t="s">
        <v>99</v>
      </c>
      <c r="B172" s="263"/>
      <c r="C172" s="125">
        <f>SUM(C162:C171)</f>
        <v>0</v>
      </c>
      <c r="D172" s="125">
        <f>SUM(D162:D171)</f>
        <v>0</v>
      </c>
      <c r="E172" s="57">
        <f>SUM(E162:E171)</f>
        <v>0</v>
      </c>
      <c r="F172" s="264"/>
      <c r="G172" s="264"/>
      <c r="H172" s="264"/>
      <c r="I172" s="264"/>
      <c r="J172" s="264"/>
    </row>
    <row r="173" spans="1:10" ht="10.5" customHeight="1" thickBot="1">
      <c r="A173" s="258" t="s">
        <v>100</v>
      </c>
      <c r="B173" s="259"/>
      <c r="C173" s="259"/>
      <c r="D173" s="259"/>
      <c r="E173" s="259"/>
      <c r="F173" s="259"/>
      <c r="G173" s="259"/>
      <c r="H173" s="259"/>
      <c r="I173" s="259"/>
      <c r="J173" s="259"/>
    </row>
    <row r="174" spans="1:10" ht="10.5" thickBot="1">
      <c r="A174" s="258"/>
      <c r="B174" s="259"/>
      <c r="C174" s="259"/>
      <c r="D174" s="259"/>
      <c r="E174" s="259"/>
      <c r="F174" s="259"/>
      <c r="G174" s="259"/>
      <c r="H174" s="259"/>
      <c r="I174" s="259"/>
      <c r="J174" s="259"/>
    </row>
    <row r="175" spans="1:10" ht="10.5">
      <c r="A175" s="127"/>
      <c r="B175" s="127"/>
      <c r="C175" s="127"/>
      <c r="D175" s="127"/>
      <c r="E175" s="127"/>
      <c r="F175" s="127"/>
      <c r="G175" s="127"/>
      <c r="H175" s="127"/>
      <c r="I175" s="127"/>
      <c r="J175" s="127"/>
    </row>
    <row r="176" spans="1:10" ht="10.5">
      <c r="A176" s="260" t="s">
        <v>101</v>
      </c>
      <c r="B176" s="260"/>
      <c r="C176" s="260"/>
      <c r="D176" s="260"/>
      <c r="E176" s="260"/>
      <c r="F176" s="260"/>
      <c r="G176" s="260"/>
      <c r="H176" s="260"/>
      <c r="I176" s="260"/>
      <c r="J176" s="260"/>
    </row>
    <row r="177" spans="1:10" ht="11.25" customHeight="1">
      <c r="A177" s="128" t="s">
        <v>102</v>
      </c>
      <c r="B177" s="8" t="s">
        <v>6</v>
      </c>
      <c r="C177" s="8" t="s">
        <v>7</v>
      </c>
      <c r="D177" s="261" t="s">
        <v>79</v>
      </c>
      <c r="E177" s="261"/>
      <c r="F177" s="121" t="s">
        <v>103</v>
      </c>
      <c r="G177" s="262" t="s">
        <v>84</v>
      </c>
      <c r="H177" s="262"/>
      <c r="I177" s="262"/>
      <c r="J177" s="262"/>
    </row>
    <row r="178" spans="1:10" s="133" customFormat="1" ht="9.75">
      <c r="A178" s="130"/>
      <c r="B178" s="131"/>
      <c r="C178" s="132"/>
      <c r="D178" s="267"/>
      <c r="E178" s="267"/>
      <c r="F178" s="131"/>
      <c r="G178" s="268"/>
      <c r="H178" s="268"/>
      <c r="I178" s="268"/>
      <c r="J178" s="268"/>
    </row>
    <row r="179" spans="1:10" ht="9.75">
      <c r="A179" s="134"/>
      <c r="B179" s="122"/>
      <c r="C179" s="135"/>
      <c r="D179" s="265"/>
      <c r="E179" s="265"/>
      <c r="F179" s="122"/>
      <c r="G179" s="266"/>
      <c r="H179" s="266"/>
      <c r="I179" s="266"/>
      <c r="J179" s="266"/>
    </row>
    <row r="180" spans="1:10" ht="9.75" hidden="1">
      <c r="A180" s="134"/>
      <c r="B180" s="122"/>
      <c r="C180" s="135"/>
      <c r="D180" s="265"/>
      <c r="E180" s="265"/>
      <c r="F180" s="122"/>
      <c r="G180" s="266"/>
      <c r="H180" s="266"/>
      <c r="I180" s="266"/>
      <c r="J180" s="266"/>
    </row>
    <row r="181" spans="1:10" ht="9.75" hidden="1">
      <c r="A181" s="134"/>
      <c r="B181" s="122"/>
      <c r="C181" s="135"/>
      <c r="D181" s="265"/>
      <c r="E181" s="265"/>
      <c r="F181" s="122"/>
      <c r="G181" s="266"/>
      <c r="H181" s="266"/>
      <c r="I181" s="266"/>
      <c r="J181" s="266"/>
    </row>
    <row r="182" spans="1:10" ht="9.75" hidden="1">
      <c r="A182" s="134"/>
      <c r="B182" s="122"/>
      <c r="C182" s="135"/>
      <c r="D182" s="265"/>
      <c r="E182" s="265"/>
      <c r="F182" s="122"/>
      <c r="G182" s="266"/>
      <c r="H182" s="266"/>
      <c r="I182" s="266"/>
      <c r="J182" s="266"/>
    </row>
    <row r="183" spans="1:10" ht="9.75" hidden="1">
      <c r="A183" s="134"/>
      <c r="B183" s="122"/>
      <c r="C183" s="135"/>
      <c r="D183" s="265"/>
      <c r="E183" s="265"/>
      <c r="F183" s="122"/>
      <c r="G183" s="266"/>
      <c r="H183" s="266"/>
      <c r="I183" s="266"/>
      <c r="J183" s="266"/>
    </row>
    <row r="184" spans="1:10" ht="9.75" hidden="1">
      <c r="A184" s="134"/>
      <c r="B184" s="122"/>
      <c r="C184" s="135"/>
      <c r="D184" s="265"/>
      <c r="E184" s="265"/>
      <c r="F184" s="122"/>
      <c r="G184" s="266"/>
      <c r="H184" s="266"/>
      <c r="I184" s="266"/>
      <c r="J184" s="266"/>
    </row>
    <row r="185" spans="1:10" ht="9.75" hidden="1">
      <c r="A185" s="134"/>
      <c r="B185" s="122"/>
      <c r="C185" s="135"/>
      <c r="D185" s="265"/>
      <c r="E185" s="265"/>
      <c r="F185" s="122"/>
      <c r="G185" s="266"/>
      <c r="H185" s="266"/>
      <c r="I185" s="266"/>
      <c r="J185" s="266"/>
    </row>
    <row r="186" spans="1:10" ht="9.75" hidden="1">
      <c r="A186" s="134"/>
      <c r="B186" s="122"/>
      <c r="C186" s="135"/>
      <c r="D186" s="265"/>
      <c r="E186" s="265"/>
      <c r="F186" s="122"/>
      <c r="G186" s="266"/>
      <c r="H186" s="266"/>
      <c r="I186" s="266"/>
      <c r="J186" s="266"/>
    </row>
    <row r="187" spans="1:10" ht="12.75" customHeight="1">
      <c r="A187" s="136"/>
      <c r="B187" s="124"/>
      <c r="C187" s="137"/>
      <c r="D187" s="271"/>
      <c r="E187" s="271"/>
      <c r="F187" s="122"/>
      <c r="G187" s="266"/>
      <c r="H187" s="266"/>
      <c r="I187" s="266"/>
      <c r="J187" s="266"/>
    </row>
    <row r="188" spans="1:10" ht="11.25" customHeight="1">
      <c r="A188" s="138" t="s">
        <v>99</v>
      </c>
      <c r="B188" s="125">
        <f>SUM(B178:B187)</f>
        <v>0</v>
      </c>
      <c r="C188" s="139">
        <f>SUM(C178:C187)</f>
        <v>0</v>
      </c>
      <c r="D188" s="269"/>
      <c r="E188" s="269"/>
      <c r="F188" s="270"/>
      <c r="G188" s="270"/>
      <c r="H188" s="270"/>
      <c r="I188" s="270"/>
      <c r="J188" s="270"/>
    </row>
    <row r="189" spans="1:10" ht="10.5" customHeight="1">
      <c r="A189" s="258" t="s">
        <v>104</v>
      </c>
      <c r="B189" s="259"/>
      <c r="C189" s="259"/>
      <c r="D189" s="259"/>
      <c r="E189" s="259"/>
      <c r="F189" s="259"/>
      <c r="G189" s="259"/>
      <c r="H189" s="259"/>
      <c r="I189" s="259"/>
      <c r="J189" s="259"/>
    </row>
    <row r="190" spans="1:10" ht="11.25">
      <c r="A190" s="258"/>
      <c r="B190" s="259"/>
      <c r="C190" s="259"/>
      <c r="D190" s="259"/>
      <c r="E190" s="259"/>
      <c r="F190" s="259"/>
      <c r="G190" s="259"/>
      <c r="H190" s="259"/>
      <c r="I190" s="259"/>
      <c r="J190" s="259"/>
    </row>
    <row r="191" spans="1:10" ht="11.25">
      <c r="A191" s="127"/>
      <c r="B191" s="127"/>
      <c r="C191" s="127"/>
      <c r="D191" s="127"/>
      <c r="E191" s="127"/>
      <c r="F191" s="127"/>
      <c r="G191" s="127"/>
      <c r="H191" s="127"/>
      <c r="I191" s="127"/>
      <c r="J191" s="127"/>
    </row>
    <row r="192" spans="1:10" ht="11.25">
      <c r="A192" s="260" t="s">
        <v>105</v>
      </c>
      <c r="B192" s="260"/>
      <c r="C192" s="260"/>
      <c r="D192" s="260"/>
      <c r="E192" s="260"/>
      <c r="F192" s="260"/>
      <c r="G192" s="260"/>
      <c r="H192" s="260"/>
      <c r="I192" s="260"/>
      <c r="J192" s="260"/>
    </row>
    <row r="193" spans="1:10" ht="11.25" customHeight="1">
      <c r="A193" s="128" t="s">
        <v>106</v>
      </c>
      <c r="B193" s="8" t="s">
        <v>6</v>
      </c>
      <c r="C193" s="8" t="s">
        <v>7</v>
      </c>
      <c r="D193" s="261" t="s">
        <v>79</v>
      </c>
      <c r="E193" s="261"/>
      <c r="F193" s="121" t="s">
        <v>107</v>
      </c>
      <c r="G193" s="262" t="s">
        <v>84</v>
      </c>
      <c r="H193" s="262"/>
      <c r="I193" s="262"/>
      <c r="J193" s="262"/>
    </row>
    <row r="194" spans="1:10" ht="11.25">
      <c r="A194" s="134"/>
      <c r="B194" s="122"/>
      <c r="C194" s="135"/>
      <c r="D194" s="265"/>
      <c r="E194" s="265"/>
      <c r="F194" s="122"/>
      <c r="G194" s="266"/>
      <c r="H194" s="266"/>
      <c r="I194" s="266"/>
      <c r="J194" s="266"/>
    </row>
    <row r="195" spans="1:10" ht="9.75" hidden="1">
      <c r="A195" s="134"/>
      <c r="B195" s="122"/>
      <c r="C195" s="135"/>
      <c r="D195" s="265"/>
      <c r="E195" s="265"/>
      <c r="F195" s="122"/>
      <c r="G195" s="266"/>
      <c r="H195" s="266"/>
      <c r="I195" s="266"/>
      <c r="J195" s="266"/>
    </row>
    <row r="196" spans="1:10" ht="9.75" hidden="1">
      <c r="A196" s="134"/>
      <c r="B196" s="122"/>
      <c r="C196" s="135"/>
      <c r="D196" s="265"/>
      <c r="E196" s="265"/>
      <c r="F196" s="122"/>
      <c r="G196" s="266"/>
      <c r="H196" s="266"/>
      <c r="I196" s="266"/>
      <c r="J196" s="266"/>
    </row>
    <row r="197" spans="1:10" ht="9.75" hidden="1">
      <c r="A197" s="134"/>
      <c r="B197" s="122"/>
      <c r="C197" s="135"/>
      <c r="D197" s="265"/>
      <c r="E197" s="265"/>
      <c r="F197" s="122"/>
      <c r="G197" s="266"/>
      <c r="H197" s="266"/>
      <c r="I197" s="266"/>
      <c r="J197" s="266"/>
    </row>
    <row r="198" spans="1:10" ht="9.75" hidden="1">
      <c r="A198" s="134"/>
      <c r="B198" s="122"/>
      <c r="C198" s="135"/>
      <c r="D198" s="265"/>
      <c r="E198" s="265"/>
      <c r="F198" s="122"/>
      <c r="G198" s="266"/>
      <c r="H198" s="266"/>
      <c r="I198" s="266"/>
      <c r="J198" s="266"/>
    </row>
    <row r="199" spans="1:10" ht="9.75" hidden="1">
      <c r="A199" s="134"/>
      <c r="B199" s="122"/>
      <c r="C199" s="135"/>
      <c r="D199" s="265"/>
      <c r="E199" s="265"/>
      <c r="F199" s="122"/>
      <c r="G199" s="266"/>
      <c r="H199" s="266"/>
      <c r="I199" s="266"/>
      <c r="J199" s="266"/>
    </row>
    <row r="200" spans="1:10" ht="9.75" hidden="1">
      <c r="A200" s="134"/>
      <c r="B200" s="122"/>
      <c r="C200" s="135"/>
      <c r="D200" s="265"/>
      <c r="E200" s="265"/>
      <c r="F200" s="122"/>
      <c r="G200" s="266"/>
      <c r="H200" s="266"/>
      <c r="I200" s="266"/>
      <c r="J200" s="266"/>
    </row>
    <row r="201" spans="1:10" ht="9.75" hidden="1">
      <c r="A201" s="134"/>
      <c r="B201" s="122"/>
      <c r="C201" s="135"/>
      <c r="D201" s="265"/>
      <c r="E201" s="265"/>
      <c r="F201" s="122"/>
      <c r="G201" s="266"/>
      <c r="H201" s="266"/>
      <c r="I201" s="266"/>
      <c r="J201" s="266"/>
    </row>
    <row r="202" spans="1:10" ht="9.75" hidden="1">
      <c r="A202" s="134"/>
      <c r="B202" s="122"/>
      <c r="C202" s="135"/>
      <c r="D202" s="265"/>
      <c r="E202" s="265"/>
      <c r="F202" s="122"/>
      <c r="G202" s="266"/>
      <c r="H202" s="266"/>
      <c r="I202" s="266"/>
      <c r="J202" s="266"/>
    </row>
    <row r="203" spans="1:10" ht="12.75" customHeight="1">
      <c r="A203" s="136"/>
      <c r="B203" s="124"/>
      <c r="C203" s="137"/>
      <c r="D203" s="271"/>
      <c r="E203" s="271"/>
      <c r="F203" s="122"/>
      <c r="G203" s="266"/>
      <c r="H203" s="266"/>
      <c r="I203" s="266"/>
      <c r="J203" s="266"/>
    </row>
    <row r="204" spans="1:10" ht="11.25" customHeight="1">
      <c r="A204" s="138" t="s">
        <v>99</v>
      </c>
      <c r="B204" s="125">
        <f>SUM(B194:B203)</f>
        <v>0</v>
      </c>
      <c r="C204" s="139">
        <f>SUM(C194:C203)</f>
        <v>0</v>
      </c>
      <c r="D204" s="269"/>
      <c r="E204" s="269"/>
      <c r="F204" s="270"/>
      <c r="G204" s="270"/>
      <c r="H204" s="270"/>
      <c r="I204" s="270"/>
      <c r="J204" s="270"/>
    </row>
    <row r="205" spans="1:10" ht="10.5" customHeight="1">
      <c r="A205" s="258" t="s">
        <v>108</v>
      </c>
      <c r="B205" s="259"/>
      <c r="C205" s="259"/>
      <c r="D205" s="259"/>
      <c r="E205" s="259"/>
      <c r="F205" s="259"/>
      <c r="G205" s="259"/>
      <c r="H205" s="259"/>
      <c r="I205" s="259"/>
      <c r="J205" s="259"/>
    </row>
    <row r="206" spans="1:10" ht="11.25">
      <c r="A206" s="258"/>
      <c r="B206" s="259"/>
      <c r="C206" s="259"/>
      <c r="D206" s="259"/>
      <c r="E206" s="259"/>
      <c r="F206" s="259"/>
      <c r="G206" s="259"/>
      <c r="H206" s="259"/>
      <c r="I206" s="259"/>
      <c r="J206" s="259"/>
    </row>
    <row r="207" spans="1:10" ht="11.25">
      <c r="A207" s="127"/>
      <c r="B207" s="127"/>
      <c r="C207" s="127"/>
      <c r="D207" s="127"/>
      <c r="E207" s="127"/>
      <c r="F207" s="127"/>
      <c r="G207" s="127"/>
      <c r="H207" s="127"/>
      <c r="I207" s="127"/>
      <c r="J207" s="127"/>
    </row>
    <row r="208" spans="1:10" ht="10.5">
      <c r="A208" s="260" t="s">
        <v>109</v>
      </c>
      <c r="B208" s="260"/>
      <c r="C208" s="260"/>
      <c r="D208" s="260"/>
      <c r="E208" s="260"/>
      <c r="F208" s="260"/>
      <c r="G208" s="260"/>
      <c r="H208" s="260"/>
      <c r="I208" s="260"/>
      <c r="J208" s="260"/>
    </row>
    <row r="209" spans="1:10" ht="10.5">
      <c r="A209" s="140" t="s">
        <v>110</v>
      </c>
      <c r="B209" s="261" t="s">
        <v>111</v>
      </c>
      <c r="C209" s="261"/>
      <c r="D209" s="8" t="s">
        <v>112</v>
      </c>
      <c r="E209" s="129" t="s">
        <v>113</v>
      </c>
      <c r="F209" s="261" t="s">
        <v>114</v>
      </c>
      <c r="G209" s="261"/>
      <c r="H209" s="255" t="s">
        <v>115</v>
      </c>
      <c r="I209" s="255"/>
      <c r="J209" s="255"/>
    </row>
    <row r="210" spans="1:10" ht="10.5" customHeight="1">
      <c r="A210" s="141"/>
      <c r="B210" s="272"/>
      <c r="C210" s="272"/>
      <c r="D210" s="142"/>
      <c r="E210" s="143"/>
      <c r="F210" s="272"/>
      <c r="G210" s="272"/>
      <c r="H210" s="257"/>
      <c r="I210" s="257"/>
      <c r="J210" s="257"/>
    </row>
    <row r="211" spans="1:12" ht="11.25" customHeight="1">
      <c r="A211" s="141"/>
      <c r="B211" s="272"/>
      <c r="C211" s="272"/>
      <c r="D211" s="142"/>
      <c r="E211" s="143"/>
      <c r="F211" s="272"/>
      <c r="G211" s="272"/>
      <c r="H211" s="257"/>
      <c r="I211" s="257"/>
      <c r="J211" s="257"/>
      <c r="L211" s="144">
        <f>(SUM(D210:D219)+SUM(B225:B234)+SUM(I240:I249))*(-1)</f>
        <v>0</v>
      </c>
    </row>
    <row r="212" spans="1:10" ht="12.75" customHeight="1" hidden="1">
      <c r="A212" s="141"/>
      <c r="B212" s="272"/>
      <c r="C212" s="272"/>
      <c r="D212" s="142"/>
      <c r="E212" s="143"/>
      <c r="F212" s="272"/>
      <c r="G212" s="272"/>
      <c r="H212" s="257"/>
      <c r="I212" s="257"/>
      <c r="J212" s="257"/>
    </row>
    <row r="213" spans="1:10" ht="12.75" customHeight="1" hidden="1">
      <c r="A213" s="141"/>
      <c r="B213" s="272"/>
      <c r="C213" s="272"/>
      <c r="D213" s="142"/>
      <c r="E213" s="143"/>
      <c r="F213" s="272"/>
      <c r="G213" s="272"/>
      <c r="H213" s="257"/>
      <c r="I213" s="257"/>
      <c r="J213" s="257"/>
    </row>
    <row r="214" spans="1:10" ht="12.75" customHeight="1" hidden="1">
      <c r="A214" s="141"/>
      <c r="B214" s="272"/>
      <c r="C214" s="272"/>
      <c r="D214" s="142"/>
      <c r="E214" s="143"/>
      <c r="F214" s="272"/>
      <c r="G214" s="272"/>
      <c r="H214" s="257"/>
      <c r="I214" s="257"/>
      <c r="J214" s="257"/>
    </row>
    <row r="215" spans="1:10" ht="12.75" customHeight="1" hidden="1">
      <c r="A215" s="141"/>
      <c r="B215" s="272"/>
      <c r="C215" s="272"/>
      <c r="D215" s="142"/>
      <c r="E215" s="143"/>
      <c r="F215" s="272"/>
      <c r="G215" s="272"/>
      <c r="H215" s="257"/>
      <c r="I215" s="257"/>
      <c r="J215" s="257"/>
    </row>
    <row r="216" spans="1:10" ht="12.75" customHeight="1" hidden="1">
      <c r="A216" s="141"/>
      <c r="B216" s="272"/>
      <c r="C216" s="272"/>
      <c r="D216" s="142"/>
      <c r="E216" s="143"/>
      <c r="F216" s="272"/>
      <c r="G216" s="272"/>
      <c r="H216" s="257"/>
      <c r="I216" s="257"/>
      <c r="J216" s="257"/>
    </row>
    <row r="217" spans="1:10" ht="12.75" customHeight="1" hidden="1">
      <c r="A217" s="141"/>
      <c r="B217" s="272"/>
      <c r="C217" s="272"/>
      <c r="D217" s="142"/>
      <c r="E217" s="143"/>
      <c r="F217" s="272"/>
      <c r="G217" s="272"/>
      <c r="H217" s="257"/>
      <c r="I217" s="257"/>
      <c r="J217" s="257"/>
    </row>
    <row r="218" spans="1:10" ht="12.75" customHeight="1" hidden="1">
      <c r="A218" s="141"/>
      <c r="B218" s="272"/>
      <c r="C218" s="272"/>
      <c r="D218" s="142"/>
      <c r="E218" s="143"/>
      <c r="F218" s="272"/>
      <c r="G218" s="272"/>
      <c r="H218" s="257"/>
      <c r="I218" s="257"/>
      <c r="J218" s="257"/>
    </row>
    <row r="219" spans="1:10" ht="12.75" customHeight="1" hidden="1">
      <c r="A219" s="141"/>
      <c r="B219" s="272"/>
      <c r="C219" s="272"/>
      <c r="D219" s="142"/>
      <c r="E219" s="143"/>
      <c r="F219" s="272"/>
      <c r="G219" s="272"/>
      <c r="H219" s="257"/>
      <c r="I219" s="257"/>
      <c r="J219" s="257"/>
    </row>
    <row r="220" spans="1:10" ht="10.5" customHeight="1" thickBot="1">
      <c r="A220" s="258" t="s">
        <v>116</v>
      </c>
      <c r="B220" s="259"/>
      <c r="C220" s="259"/>
      <c r="D220" s="259"/>
      <c r="E220" s="259"/>
      <c r="F220" s="259"/>
      <c r="G220" s="259"/>
      <c r="H220" s="259"/>
      <c r="I220" s="259"/>
      <c r="J220" s="259"/>
    </row>
    <row r="221" spans="1:10" ht="12" thickBot="1">
      <c r="A221" s="258"/>
      <c r="B221" s="259"/>
      <c r="C221" s="259"/>
      <c r="D221" s="259"/>
      <c r="E221" s="259"/>
      <c r="F221" s="259"/>
      <c r="G221" s="259"/>
      <c r="H221" s="259"/>
      <c r="I221" s="259"/>
      <c r="J221" s="259"/>
    </row>
    <row r="222" spans="1:10" ht="11.25">
      <c r="A222" s="127"/>
      <c r="B222" s="127"/>
      <c r="C222" s="127"/>
      <c r="D222" s="127"/>
      <c r="E222" s="127"/>
      <c r="F222" s="127"/>
      <c r="G222" s="127"/>
      <c r="H222" s="127"/>
      <c r="I222" s="127"/>
      <c r="J222" s="127"/>
    </row>
    <row r="223" spans="1:10" ht="11.25">
      <c r="A223" s="260" t="s">
        <v>117</v>
      </c>
      <c r="B223" s="260"/>
      <c r="C223" s="260"/>
      <c r="D223" s="260"/>
      <c r="E223" s="260"/>
      <c r="F223" s="260"/>
      <c r="G223" s="260"/>
      <c r="H223" s="260"/>
      <c r="I223" s="260"/>
      <c r="J223" s="260"/>
    </row>
    <row r="224" spans="1:10" ht="21.75" customHeight="1">
      <c r="A224" s="145" t="s">
        <v>118</v>
      </c>
      <c r="B224" s="121" t="s">
        <v>119</v>
      </c>
      <c r="C224" s="274" t="s">
        <v>120</v>
      </c>
      <c r="D224" s="274"/>
      <c r="E224" s="274"/>
      <c r="F224" s="274"/>
      <c r="G224" s="274" t="s">
        <v>121</v>
      </c>
      <c r="H224" s="274"/>
      <c r="I224" s="274"/>
      <c r="J224" s="146" t="s">
        <v>122</v>
      </c>
    </row>
    <row r="225" spans="1:10" ht="10.5" customHeight="1">
      <c r="A225" s="147"/>
      <c r="B225" s="142"/>
      <c r="C225" s="273"/>
      <c r="D225" s="273"/>
      <c r="E225" s="273"/>
      <c r="F225" s="273"/>
      <c r="G225" s="273"/>
      <c r="H225" s="273"/>
      <c r="I225" s="273"/>
      <c r="J225" s="148"/>
    </row>
    <row r="226" spans="1:12" ht="11.25" customHeight="1">
      <c r="A226" s="141"/>
      <c r="B226" s="142"/>
      <c r="C226" s="273"/>
      <c r="D226" s="273"/>
      <c r="E226" s="273"/>
      <c r="F226" s="273"/>
      <c r="G226" s="273"/>
      <c r="H226" s="273"/>
      <c r="I226" s="273"/>
      <c r="J226" s="148"/>
      <c r="L226" s="144">
        <f>(SUM(D210:D219)+SUM(B225:B234)+SUM(I240:I249))*(-1)</f>
        <v>0</v>
      </c>
    </row>
    <row r="227" spans="1:10" ht="12.75" customHeight="1" hidden="1">
      <c r="A227" s="141"/>
      <c r="B227" s="142"/>
      <c r="C227" s="273"/>
      <c r="D227" s="273"/>
      <c r="E227" s="273"/>
      <c r="F227" s="273"/>
      <c r="G227" s="273"/>
      <c r="H227" s="273"/>
      <c r="I227" s="273"/>
      <c r="J227" s="148"/>
    </row>
    <row r="228" spans="1:10" ht="12.75" customHeight="1" hidden="1">
      <c r="A228" s="141"/>
      <c r="B228" s="142"/>
      <c r="C228" s="273"/>
      <c r="D228" s="273"/>
      <c r="E228" s="273"/>
      <c r="F228" s="273"/>
      <c r="G228" s="273"/>
      <c r="H228" s="273"/>
      <c r="I228" s="273"/>
      <c r="J228" s="148"/>
    </row>
    <row r="229" spans="1:10" ht="12.75" customHeight="1" hidden="1">
      <c r="A229" s="141"/>
      <c r="B229" s="142"/>
      <c r="C229" s="273"/>
      <c r="D229" s="273"/>
      <c r="E229" s="273"/>
      <c r="F229" s="273"/>
      <c r="G229" s="273"/>
      <c r="H229" s="273"/>
      <c r="I229" s="273"/>
      <c r="J229" s="149"/>
    </row>
    <row r="230" spans="1:10" ht="12.75" customHeight="1" hidden="1">
      <c r="A230" s="141"/>
      <c r="B230" s="142"/>
      <c r="C230" s="273"/>
      <c r="D230" s="273"/>
      <c r="E230" s="273"/>
      <c r="F230" s="273"/>
      <c r="G230" s="273"/>
      <c r="H230" s="273"/>
      <c r="I230" s="273"/>
      <c r="J230" s="148"/>
    </row>
    <row r="231" spans="1:10" ht="12.75" customHeight="1" hidden="1">
      <c r="A231" s="141"/>
      <c r="B231" s="142"/>
      <c r="C231" s="273"/>
      <c r="D231" s="273"/>
      <c r="E231" s="273"/>
      <c r="F231" s="273"/>
      <c r="G231" s="273"/>
      <c r="H231" s="273"/>
      <c r="I231" s="273"/>
      <c r="J231" s="148"/>
    </row>
    <row r="232" spans="1:10" ht="12.75" customHeight="1" hidden="1">
      <c r="A232" s="141"/>
      <c r="B232" s="142"/>
      <c r="C232" s="273"/>
      <c r="D232" s="273"/>
      <c r="E232" s="273"/>
      <c r="F232" s="273"/>
      <c r="G232" s="273"/>
      <c r="H232" s="273"/>
      <c r="I232" s="273"/>
      <c r="J232" s="148"/>
    </row>
    <row r="233" spans="1:10" ht="12.75" customHeight="1" hidden="1">
      <c r="A233" s="141"/>
      <c r="B233" s="142"/>
      <c r="C233" s="273"/>
      <c r="D233" s="273"/>
      <c r="E233" s="273"/>
      <c r="F233" s="273"/>
      <c r="G233" s="273"/>
      <c r="H233" s="273"/>
      <c r="I233" s="273"/>
      <c r="J233" s="148"/>
    </row>
    <row r="234" spans="1:10" ht="12.75" customHeight="1" hidden="1">
      <c r="A234" s="141"/>
      <c r="B234" s="142"/>
      <c r="C234" s="273"/>
      <c r="D234" s="273"/>
      <c r="E234" s="273"/>
      <c r="F234" s="273"/>
      <c r="G234" s="273"/>
      <c r="H234" s="273"/>
      <c r="I234" s="273"/>
      <c r="J234" s="148"/>
    </row>
    <row r="235" spans="1:10" ht="12.75" customHeight="1" hidden="1">
      <c r="A235" s="258" t="s">
        <v>123</v>
      </c>
      <c r="B235" s="259"/>
      <c r="C235" s="259"/>
      <c r="D235" s="259"/>
      <c r="E235" s="259"/>
      <c r="F235" s="259"/>
      <c r="G235" s="259"/>
      <c r="H235" s="259"/>
      <c r="I235" s="259"/>
      <c r="J235" s="259"/>
    </row>
    <row r="236" spans="1:10" ht="11.25" customHeight="1" thickBot="1">
      <c r="A236" s="258"/>
      <c r="B236" s="259"/>
      <c r="C236" s="259"/>
      <c r="D236" s="259"/>
      <c r="E236" s="259"/>
      <c r="F236" s="259"/>
      <c r="G236" s="259"/>
      <c r="H236" s="259"/>
      <c r="I236" s="259"/>
      <c r="J236" s="259"/>
    </row>
    <row r="237" spans="1:10" ht="10.5" thickBot="1">
      <c r="A237" s="150"/>
      <c r="B237" s="151"/>
      <c r="C237" s="152"/>
      <c r="D237" s="153"/>
      <c r="E237" s="151"/>
      <c r="F237" s="151"/>
      <c r="G237" s="151"/>
      <c r="H237" s="151"/>
      <c r="I237" s="151"/>
      <c r="J237" s="151"/>
    </row>
    <row r="238" spans="1:11" ht="10.5">
      <c r="A238" s="260" t="s">
        <v>124</v>
      </c>
      <c r="B238" s="260"/>
      <c r="C238" s="260"/>
      <c r="D238" s="260"/>
      <c r="E238" s="260"/>
      <c r="F238" s="260"/>
      <c r="G238" s="260"/>
      <c r="H238" s="260"/>
      <c r="I238" s="260"/>
      <c r="J238" s="260"/>
      <c r="K238" s="154"/>
    </row>
    <row r="239" spans="1:10" ht="11.25" customHeight="1">
      <c r="A239" s="275" t="s">
        <v>125</v>
      </c>
      <c r="B239" s="275"/>
      <c r="C239" s="274" t="s">
        <v>126</v>
      </c>
      <c r="D239" s="274"/>
      <c r="E239" s="274"/>
      <c r="F239" s="274" t="s">
        <v>97</v>
      </c>
      <c r="G239" s="274"/>
      <c r="H239" s="274"/>
      <c r="I239" s="121" t="s">
        <v>112</v>
      </c>
      <c r="J239" s="146" t="s">
        <v>127</v>
      </c>
    </row>
    <row r="240" spans="1:10" ht="11.25" customHeight="1">
      <c r="A240" s="276"/>
      <c r="B240" s="276"/>
      <c r="C240" s="277"/>
      <c r="D240" s="277"/>
      <c r="E240" s="277"/>
      <c r="F240" s="277"/>
      <c r="G240" s="277"/>
      <c r="H240" s="277"/>
      <c r="I240" s="142"/>
      <c r="J240" s="155"/>
    </row>
    <row r="241" spans="1:12" ht="11.25" customHeight="1">
      <c r="A241" s="276"/>
      <c r="B241" s="276"/>
      <c r="C241" s="277"/>
      <c r="D241" s="277"/>
      <c r="E241" s="277"/>
      <c r="F241" s="277"/>
      <c r="G241" s="277"/>
      <c r="H241" s="277"/>
      <c r="I241" s="142"/>
      <c r="J241" s="155"/>
      <c r="L241" s="156">
        <f>(SUM(D210:D219)+SUM(B225:B234)+SUM(I240:I249))*(-1)</f>
        <v>0</v>
      </c>
    </row>
    <row r="242" spans="1:10" ht="12.75" customHeight="1">
      <c r="A242" s="276"/>
      <c r="B242" s="276"/>
      <c r="C242" s="277"/>
      <c r="D242" s="277"/>
      <c r="E242" s="277"/>
      <c r="F242" s="277"/>
      <c r="G242" s="277"/>
      <c r="H242" s="277"/>
      <c r="I242" s="142"/>
      <c r="J242" s="155"/>
    </row>
    <row r="243" spans="1:10" ht="12.75" customHeight="1">
      <c r="A243" s="276"/>
      <c r="B243" s="276"/>
      <c r="C243" s="277"/>
      <c r="D243" s="277"/>
      <c r="E243" s="277"/>
      <c r="F243" s="277"/>
      <c r="G243" s="277"/>
      <c r="H243" s="277"/>
      <c r="I243" s="142"/>
      <c r="J243" s="155"/>
    </row>
    <row r="244" spans="1:10" ht="12.75" customHeight="1">
      <c r="A244" s="276"/>
      <c r="B244" s="276"/>
      <c r="C244" s="277"/>
      <c r="D244" s="277"/>
      <c r="E244" s="277"/>
      <c r="F244" s="277"/>
      <c r="G244" s="277"/>
      <c r="H244" s="277"/>
      <c r="I244" s="142"/>
      <c r="J244" s="155"/>
    </row>
    <row r="245" spans="1:10" ht="12.75" customHeight="1">
      <c r="A245" s="276"/>
      <c r="B245" s="276"/>
      <c r="C245" s="277"/>
      <c r="D245" s="277"/>
      <c r="E245" s="277"/>
      <c r="F245" s="277"/>
      <c r="G245" s="277"/>
      <c r="H245" s="277"/>
      <c r="I245" s="142"/>
      <c r="J245" s="155"/>
    </row>
    <row r="246" spans="1:10" ht="12.75" customHeight="1" hidden="1">
      <c r="A246" s="276"/>
      <c r="B246" s="276"/>
      <c r="C246" s="277"/>
      <c r="D246" s="277"/>
      <c r="E246" s="277"/>
      <c r="F246" s="277"/>
      <c r="G246" s="277"/>
      <c r="H246" s="277"/>
      <c r="I246" s="142"/>
      <c r="J246" s="155"/>
    </row>
    <row r="247" spans="1:10" ht="12.75" customHeight="1" hidden="1">
      <c r="A247" s="276"/>
      <c r="B247" s="276"/>
      <c r="C247" s="277"/>
      <c r="D247" s="277"/>
      <c r="E247" s="277"/>
      <c r="F247" s="277"/>
      <c r="G247" s="277"/>
      <c r="H247" s="277"/>
      <c r="I247" s="142"/>
      <c r="J247" s="155"/>
    </row>
    <row r="248" spans="1:10" ht="12.75" customHeight="1" hidden="1">
      <c r="A248" s="276"/>
      <c r="B248" s="276"/>
      <c r="C248" s="277"/>
      <c r="D248" s="277"/>
      <c r="E248" s="277"/>
      <c r="F248" s="277"/>
      <c r="G248" s="277"/>
      <c r="H248" s="277"/>
      <c r="I248" s="142"/>
      <c r="J248" s="155"/>
    </row>
    <row r="249" spans="1:10" ht="12.75" customHeight="1">
      <c r="A249" s="278"/>
      <c r="B249" s="278"/>
      <c r="C249" s="273"/>
      <c r="D249" s="273"/>
      <c r="E249" s="273"/>
      <c r="F249" s="273"/>
      <c r="G249" s="273"/>
      <c r="H249" s="273"/>
      <c r="I249" s="142"/>
      <c r="J249" s="155"/>
    </row>
    <row r="250" spans="1:10" ht="12.75" customHeight="1" thickBot="1">
      <c r="A250" s="258" t="s">
        <v>128</v>
      </c>
      <c r="B250" s="259" t="s">
        <v>129</v>
      </c>
      <c r="C250" s="259"/>
      <c r="D250" s="259"/>
      <c r="E250" s="259"/>
      <c r="F250" s="259"/>
      <c r="G250" s="259"/>
      <c r="H250" s="259"/>
      <c r="I250" s="259"/>
      <c r="J250" s="259"/>
    </row>
    <row r="251" spans="1:10" ht="11.25">
      <c r="A251" s="258"/>
      <c r="B251" s="259"/>
      <c r="C251" s="259"/>
      <c r="D251" s="259"/>
      <c r="E251" s="259"/>
      <c r="F251" s="259"/>
      <c r="G251" s="259"/>
      <c r="H251" s="259"/>
      <c r="I251" s="259"/>
      <c r="J251" s="259"/>
    </row>
    <row r="252" spans="1:10" ht="11.25">
      <c r="A252" s="150"/>
      <c r="B252" s="151"/>
      <c r="C252" s="152"/>
      <c r="D252" s="153"/>
      <c r="E252" s="151"/>
      <c r="F252" s="151"/>
      <c r="G252" s="151"/>
      <c r="H252" s="151"/>
      <c r="I252" s="151"/>
      <c r="J252" s="151"/>
    </row>
    <row r="253" spans="1:11" ht="11.25">
      <c r="A253" s="260" t="s">
        <v>130</v>
      </c>
      <c r="B253" s="260"/>
      <c r="C253" s="260"/>
      <c r="D253" s="260"/>
      <c r="E253" s="260"/>
      <c r="F253" s="260"/>
      <c r="G253" s="260"/>
      <c r="H253" s="260"/>
      <c r="I253" s="260"/>
      <c r="J253" s="260"/>
      <c r="K253" s="154"/>
    </row>
    <row r="254" spans="1:10" ht="22.5">
      <c r="A254" s="48" t="s">
        <v>131</v>
      </c>
      <c r="B254" s="121" t="s">
        <v>132</v>
      </c>
      <c r="C254" s="121" t="s">
        <v>133</v>
      </c>
      <c r="D254" s="261" t="s">
        <v>134</v>
      </c>
      <c r="E254" s="261"/>
      <c r="F254" s="261" t="s">
        <v>135</v>
      </c>
      <c r="G254" s="261"/>
      <c r="H254" s="255" t="s">
        <v>86</v>
      </c>
      <c r="I254" s="255"/>
      <c r="J254" s="255"/>
    </row>
    <row r="255" spans="1:11" ht="11.25" customHeight="1">
      <c r="A255" s="157"/>
      <c r="B255" s="142"/>
      <c r="C255" s="158"/>
      <c r="D255" s="272"/>
      <c r="E255" s="272"/>
      <c r="F255" s="272"/>
      <c r="G255" s="272"/>
      <c r="H255" s="257"/>
      <c r="I255" s="257"/>
      <c r="J255" s="257"/>
      <c r="K255" s="174"/>
    </row>
    <row r="256" spans="1:11" ht="12.75" customHeight="1">
      <c r="A256" s="157"/>
      <c r="B256" s="142"/>
      <c r="C256" s="158"/>
      <c r="D256" s="272"/>
      <c r="E256" s="272"/>
      <c r="F256" s="272"/>
      <c r="G256" s="272"/>
      <c r="H256" s="257"/>
      <c r="I256" s="257"/>
      <c r="J256" s="257"/>
      <c r="K256" s="174"/>
    </row>
    <row r="257" spans="1:11" ht="12.75" customHeight="1">
      <c r="A257" s="157"/>
      <c r="B257" s="142"/>
      <c r="C257" s="158"/>
      <c r="D257" s="272"/>
      <c r="E257" s="272"/>
      <c r="F257" s="272"/>
      <c r="G257" s="272"/>
      <c r="H257" s="257"/>
      <c r="I257" s="257"/>
      <c r="J257" s="257"/>
      <c r="K257" s="174"/>
    </row>
    <row r="258" spans="1:11" ht="12.75" customHeight="1">
      <c r="A258" s="157"/>
      <c r="B258" s="142"/>
      <c r="C258" s="158"/>
      <c r="D258" s="272"/>
      <c r="E258" s="272"/>
      <c r="F258" s="272"/>
      <c r="G258" s="272"/>
      <c r="H258" s="257"/>
      <c r="I258" s="257"/>
      <c r="J258" s="257"/>
      <c r="K258" s="174"/>
    </row>
    <row r="259" spans="1:11" ht="12.75" customHeight="1">
      <c r="A259" s="157"/>
      <c r="B259" s="142"/>
      <c r="C259" s="158"/>
      <c r="D259" s="272"/>
      <c r="E259" s="272"/>
      <c r="F259" s="272"/>
      <c r="G259" s="272"/>
      <c r="H259" s="257"/>
      <c r="I259" s="257"/>
      <c r="J259" s="257"/>
      <c r="K259" s="174"/>
    </row>
    <row r="260" spans="1:10" ht="12.75" customHeight="1" hidden="1">
      <c r="A260" s="157"/>
      <c r="B260" s="142"/>
      <c r="C260" s="158"/>
      <c r="D260" s="272"/>
      <c r="E260" s="272"/>
      <c r="F260" s="272"/>
      <c r="G260" s="272"/>
      <c r="H260" s="257"/>
      <c r="I260" s="257"/>
      <c r="J260" s="257"/>
    </row>
    <row r="261" spans="1:10" ht="12.75" customHeight="1" hidden="1">
      <c r="A261" s="157"/>
      <c r="B261" s="142"/>
      <c r="C261" s="142"/>
      <c r="D261" s="272"/>
      <c r="E261" s="272"/>
      <c r="F261" s="272"/>
      <c r="G261" s="272"/>
      <c r="H261" s="257"/>
      <c r="I261" s="257"/>
      <c r="J261" s="257"/>
    </row>
    <row r="262" spans="1:10" ht="12.75" customHeight="1" hidden="1">
      <c r="A262" s="157"/>
      <c r="B262" s="142"/>
      <c r="C262" s="142"/>
      <c r="D262" s="272"/>
      <c r="E262" s="272"/>
      <c r="F262" s="272"/>
      <c r="G262" s="272"/>
      <c r="H262" s="257"/>
      <c r="I262" s="257"/>
      <c r="J262" s="257"/>
    </row>
    <row r="263" spans="1:10" ht="12.75" customHeight="1" hidden="1">
      <c r="A263" s="157"/>
      <c r="B263" s="142"/>
      <c r="C263" s="142"/>
      <c r="D263" s="272"/>
      <c r="E263" s="272"/>
      <c r="F263" s="272"/>
      <c r="G263" s="272"/>
      <c r="H263" s="257"/>
      <c r="I263" s="257"/>
      <c r="J263" s="257"/>
    </row>
    <row r="264" spans="1:10" ht="12.75" customHeight="1" hidden="1">
      <c r="A264" s="157"/>
      <c r="B264" s="142"/>
      <c r="C264" s="142"/>
      <c r="D264" s="272"/>
      <c r="E264" s="272"/>
      <c r="F264" s="272"/>
      <c r="G264" s="272"/>
      <c r="H264" s="257"/>
      <c r="I264" s="257"/>
      <c r="J264" s="257"/>
    </row>
    <row r="265" spans="1:10" ht="12.75" customHeight="1">
      <c r="A265" s="138" t="s">
        <v>99</v>
      </c>
      <c r="B265" s="159">
        <f>SUM(B255:B264)</f>
        <v>0</v>
      </c>
      <c r="C265" s="125">
        <f>SUM(C255:C264)</f>
        <v>0</v>
      </c>
      <c r="D265" s="270"/>
      <c r="E265" s="270"/>
      <c r="F265" s="270"/>
      <c r="G265" s="270"/>
      <c r="H265" s="270"/>
      <c r="I265" s="270"/>
      <c r="J265" s="270"/>
    </row>
    <row r="266" spans="1:10" ht="10.5" customHeight="1" thickBot="1">
      <c r="A266" s="258" t="s">
        <v>136</v>
      </c>
      <c r="B266" s="259"/>
      <c r="C266" s="259"/>
      <c r="D266" s="259"/>
      <c r="E266" s="259"/>
      <c r="F266" s="259"/>
      <c r="G266" s="259"/>
      <c r="H266" s="259"/>
      <c r="I266" s="259"/>
      <c r="J266" s="259"/>
    </row>
    <row r="267" spans="1:10" ht="11.25" customHeight="1">
      <c r="A267" s="258"/>
      <c r="B267" s="259"/>
      <c r="C267" s="259"/>
      <c r="D267" s="259"/>
      <c r="E267" s="259"/>
      <c r="F267" s="259"/>
      <c r="G267" s="259"/>
      <c r="H267" s="259"/>
      <c r="I267" s="259"/>
      <c r="J267" s="259"/>
    </row>
    <row r="268" spans="1:10" ht="9.75">
      <c r="A268" s="150"/>
      <c r="B268" s="151"/>
      <c r="C268" s="152"/>
      <c r="D268" s="153"/>
      <c r="E268" s="151"/>
      <c r="F268" s="151"/>
      <c r="G268" s="151"/>
      <c r="H268" s="151"/>
      <c r="I268" s="151"/>
      <c r="J268" s="151"/>
    </row>
    <row r="269" spans="1:11" ht="11.25">
      <c r="A269" s="260" t="s">
        <v>137</v>
      </c>
      <c r="B269" s="260"/>
      <c r="C269" s="260"/>
      <c r="D269" s="260"/>
      <c r="E269" s="260"/>
      <c r="F269" s="260"/>
      <c r="G269" s="260"/>
      <c r="H269" s="260"/>
      <c r="I269" s="260"/>
      <c r="J269" s="260"/>
      <c r="K269" s="154"/>
    </row>
    <row r="270" spans="1:10" ht="22.5">
      <c r="A270" s="48" t="s">
        <v>131</v>
      </c>
      <c r="B270" s="121" t="s">
        <v>132</v>
      </c>
      <c r="C270" s="121" t="s">
        <v>133</v>
      </c>
      <c r="D270" s="261" t="s">
        <v>134</v>
      </c>
      <c r="E270" s="261"/>
      <c r="F270" s="261" t="s">
        <v>135</v>
      </c>
      <c r="G270" s="261"/>
      <c r="H270" s="255" t="s">
        <v>86</v>
      </c>
      <c r="I270" s="255"/>
      <c r="J270" s="255"/>
    </row>
    <row r="271" spans="1:11" ht="11.25" customHeight="1">
      <c r="A271" s="157"/>
      <c r="B271" s="142"/>
      <c r="C271" s="142"/>
      <c r="D271" s="272"/>
      <c r="E271" s="272"/>
      <c r="F271" s="272"/>
      <c r="G271" s="272"/>
      <c r="H271" s="257"/>
      <c r="I271" s="257"/>
      <c r="J271" s="257"/>
      <c r="K271" s="174"/>
    </row>
    <row r="272" spans="1:11" ht="12.75" customHeight="1">
      <c r="A272" s="157"/>
      <c r="B272" s="142"/>
      <c r="C272" s="142"/>
      <c r="D272" s="272"/>
      <c r="E272" s="272"/>
      <c r="F272" s="272"/>
      <c r="G272" s="272"/>
      <c r="H272" s="257"/>
      <c r="I272" s="257"/>
      <c r="J272" s="257"/>
      <c r="K272" s="174"/>
    </row>
    <row r="273" spans="1:11" ht="12.75" customHeight="1">
      <c r="A273" s="157"/>
      <c r="B273" s="142"/>
      <c r="C273" s="142"/>
      <c r="D273" s="272"/>
      <c r="E273" s="272"/>
      <c r="F273" s="272"/>
      <c r="G273" s="272"/>
      <c r="H273" s="257"/>
      <c r="I273" s="257"/>
      <c r="J273" s="257"/>
      <c r="K273" s="174"/>
    </row>
    <row r="274" spans="1:11" ht="12.75" customHeight="1">
      <c r="A274" s="157"/>
      <c r="B274" s="142"/>
      <c r="C274" s="142"/>
      <c r="D274" s="272"/>
      <c r="E274" s="272"/>
      <c r="F274" s="272"/>
      <c r="G274" s="272"/>
      <c r="H274" s="257"/>
      <c r="I274" s="257"/>
      <c r="J274" s="257"/>
      <c r="K274" s="174"/>
    </row>
    <row r="275" spans="1:11" ht="12.75" customHeight="1">
      <c r="A275" s="157"/>
      <c r="B275" s="142"/>
      <c r="C275" s="142"/>
      <c r="D275" s="272"/>
      <c r="E275" s="272"/>
      <c r="F275" s="272"/>
      <c r="G275" s="272"/>
      <c r="H275" s="257"/>
      <c r="I275" s="257"/>
      <c r="J275" s="257"/>
      <c r="K275" s="174"/>
    </row>
    <row r="276" spans="1:10" ht="12.75" customHeight="1" hidden="1">
      <c r="A276" s="157"/>
      <c r="B276" s="142"/>
      <c r="C276" s="142"/>
      <c r="D276" s="272"/>
      <c r="E276" s="272"/>
      <c r="F276" s="272"/>
      <c r="G276" s="272"/>
      <c r="H276" s="257"/>
      <c r="I276" s="257"/>
      <c r="J276" s="257"/>
    </row>
    <row r="277" spans="1:10" ht="12.75" customHeight="1" hidden="1">
      <c r="A277" s="157"/>
      <c r="B277" s="142"/>
      <c r="C277" s="142"/>
      <c r="D277" s="272"/>
      <c r="E277" s="272"/>
      <c r="F277" s="272"/>
      <c r="G277" s="272"/>
      <c r="H277" s="257"/>
      <c r="I277" s="257"/>
      <c r="J277" s="257"/>
    </row>
    <row r="278" spans="1:10" ht="12.75" customHeight="1" hidden="1">
      <c r="A278" s="157"/>
      <c r="B278" s="142"/>
      <c r="C278" s="142"/>
      <c r="D278" s="272"/>
      <c r="E278" s="272"/>
      <c r="F278" s="272"/>
      <c r="G278" s="272"/>
      <c r="H278" s="257"/>
      <c r="I278" s="257"/>
      <c r="J278" s="257"/>
    </row>
    <row r="279" spans="1:10" ht="12.75" customHeight="1" hidden="1">
      <c r="A279" s="157"/>
      <c r="B279" s="142"/>
      <c r="C279" s="142"/>
      <c r="D279" s="272"/>
      <c r="E279" s="272"/>
      <c r="F279" s="272"/>
      <c r="G279" s="272"/>
      <c r="H279" s="257"/>
      <c r="I279" s="257"/>
      <c r="J279" s="257"/>
    </row>
    <row r="280" spans="1:10" ht="12.75" customHeight="1" hidden="1">
      <c r="A280" s="157"/>
      <c r="B280" s="142"/>
      <c r="C280" s="142"/>
      <c r="D280" s="272"/>
      <c r="E280" s="272"/>
      <c r="F280" s="272"/>
      <c r="G280" s="272"/>
      <c r="H280" s="257"/>
      <c r="I280" s="257"/>
      <c r="J280" s="257"/>
    </row>
    <row r="281" spans="1:10" ht="12.75" customHeight="1" hidden="1">
      <c r="A281" s="157"/>
      <c r="B281" s="142"/>
      <c r="C281" s="142"/>
      <c r="D281" s="272"/>
      <c r="E281" s="272"/>
      <c r="F281" s="272"/>
      <c r="G281" s="272"/>
      <c r="H281" s="257"/>
      <c r="I281" s="257"/>
      <c r="J281" s="257"/>
    </row>
    <row r="282" spans="1:10" ht="12.75" customHeight="1">
      <c r="A282" s="138" t="s">
        <v>99</v>
      </c>
      <c r="B282" s="159">
        <f>SUM(B271:B281)</f>
        <v>0</v>
      </c>
      <c r="C282" s="125">
        <f>SUM(C271:C281)</f>
        <v>0</v>
      </c>
      <c r="D282" s="270"/>
      <c r="E282" s="270"/>
      <c r="F282" s="270"/>
      <c r="G282" s="270"/>
      <c r="H282" s="270"/>
      <c r="I282" s="270"/>
      <c r="J282" s="270"/>
    </row>
    <row r="283" spans="1:10" ht="10.5" customHeight="1" thickBot="1">
      <c r="A283" s="258" t="s">
        <v>136</v>
      </c>
      <c r="B283" s="259"/>
      <c r="C283" s="259"/>
      <c r="D283" s="259"/>
      <c r="E283" s="259"/>
      <c r="F283" s="259"/>
      <c r="G283" s="259"/>
      <c r="H283" s="259"/>
      <c r="I283" s="259"/>
      <c r="J283" s="259"/>
    </row>
    <row r="284" spans="1:10" ht="11.25" customHeight="1">
      <c r="A284" s="258"/>
      <c r="B284" s="259"/>
      <c r="C284" s="259"/>
      <c r="D284" s="259"/>
      <c r="E284" s="259"/>
      <c r="F284" s="259"/>
      <c r="G284" s="259"/>
      <c r="H284" s="259"/>
      <c r="I284" s="259"/>
      <c r="J284" s="259"/>
    </row>
    <row r="285" spans="1:10" ht="11.25" customHeight="1">
      <c r="A285" s="150"/>
      <c r="B285" s="151"/>
      <c r="C285" s="152"/>
      <c r="D285" s="153"/>
      <c r="E285" s="151"/>
      <c r="F285" s="151"/>
      <c r="G285" s="151"/>
      <c r="H285" s="151"/>
      <c r="I285" s="151"/>
      <c r="J285" s="151"/>
    </row>
    <row r="286" spans="1:10" ht="11.25">
      <c r="A286" s="260" t="s">
        <v>138</v>
      </c>
      <c r="B286" s="260"/>
      <c r="C286" s="260"/>
      <c r="D286" s="260"/>
      <c r="E286" s="260"/>
      <c r="F286" s="260"/>
      <c r="G286" s="260"/>
      <c r="H286" s="260"/>
      <c r="I286" s="260"/>
      <c r="J286" s="260"/>
    </row>
    <row r="287" spans="1:10" ht="22.5">
      <c r="A287" s="48" t="s">
        <v>131</v>
      </c>
      <c r="B287" s="121" t="s">
        <v>132</v>
      </c>
      <c r="C287" s="121" t="s">
        <v>133</v>
      </c>
      <c r="D287" s="261" t="s">
        <v>134</v>
      </c>
      <c r="E287" s="261"/>
      <c r="F287" s="261" t="s">
        <v>135</v>
      </c>
      <c r="G287" s="261"/>
      <c r="H287" s="255" t="s">
        <v>86</v>
      </c>
      <c r="I287" s="255"/>
      <c r="J287" s="255"/>
    </row>
    <row r="288" spans="1:10" ht="10.5" customHeight="1">
      <c r="A288" s="157"/>
      <c r="B288" s="142"/>
      <c r="C288" s="142"/>
      <c r="D288" s="272"/>
      <c r="E288" s="272"/>
      <c r="F288" s="272"/>
      <c r="G288" s="272"/>
      <c r="H288" s="257"/>
      <c r="I288" s="257"/>
      <c r="J288" s="257"/>
    </row>
    <row r="289" spans="1:10" ht="10.5" customHeight="1">
      <c r="A289" s="157"/>
      <c r="B289" s="142"/>
      <c r="C289" s="142"/>
      <c r="D289" s="272"/>
      <c r="E289" s="272"/>
      <c r="F289" s="272"/>
      <c r="G289" s="272"/>
      <c r="H289" s="257"/>
      <c r="I289" s="257"/>
      <c r="J289" s="257"/>
    </row>
    <row r="290" spans="1:10" ht="10.5" customHeight="1">
      <c r="A290" s="157"/>
      <c r="B290" s="142"/>
      <c r="C290" s="142"/>
      <c r="D290" s="272"/>
      <c r="E290" s="272"/>
      <c r="F290" s="272"/>
      <c r="G290" s="272"/>
      <c r="H290" s="257"/>
      <c r="I290" s="257"/>
      <c r="J290" s="257"/>
    </row>
    <row r="291" spans="1:10" ht="12.75" customHeight="1" hidden="1">
      <c r="A291" s="157"/>
      <c r="B291" s="142"/>
      <c r="C291" s="142"/>
      <c r="D291" s="272"/>
      <c r="E291" s="272"/>
      <c r="F291" s="272"/>
      <c r="G291" s="272"/>
      <c r="H291" s="257"/>
      <c r="I291" s="257"/>
      <c r="J291" s="257"/>
    </row>
    <row r="292" spans="1:10" ht="12.75" customHeight="1" hidden="1">
      <c r="A292" s="157"/>
      <c r="B292" s="142"/>
      <c r="C292" s="142"/>
      <c r="D292" s="272"/>
      <c r="E292" s="272"/>
      <c r="F292" s="272"/>
      <c r="G292" s="272"/>
      <c r="H292" s="257"/>
      <c r="I292" s="257"/>
      <c r="J292" s="257"/>
    </row>
    <row r="293" spans="1:10" ht="12.75" customHeight="1" hidden="1">
      <c r="A293" s="157"/>
      <c r="B293" s="142"/>
      <c r="C293" s="142"/>
      <c r="D293" s="272"/>
      <c r="E293" s="272"/>
      <c r="F293" s="272"/>
      <c r="G293" s="272"/>
      <c r="H293" s="257"/>
      <c r="I293" s="257"/>
      <c r="J293" s="257"/>
    </row>
    <row r="294" spans="1:10" ht="12.75" customHeight="1" hidden="1">
      <c r="A294" s="157"/>
      <c r="B294" s="142"/>
      <c r="C294" s="142"/>
      <c r="D294" s="272"/>
      <c r="E294" s="272"/>
      <c r="F294" s="272"/>
      <c r="G294" s="272"/>
      <c r="H294" s="257"/>
      <c r="I294" s="257"/>
      <c r="J294" s="257"/>
    </row>
    <row r="295" spans="1:10" ht="12.75" customHeight="1" hidden="1">
      <c r="A295" s="157"/>
      <c r="B295" s="142"/>
      <c r="C295" s="142"/>
      <c r="D295" s="272"/>
      <c r="E295" s="272"/>
      <c r="F295" s="272"/>
      <c r="G295" s="272"/>
      <c r="H295" s="257"/>
      <c r="I295" s="257"/>
      <c r="J295" s="257"/>
    </row>
    <row r="296" spans="1:10" ht="12.75" customHeight="1" hidden="1">
      <c r="A296" s="157"/>
      <c r="B296" s="142"/>
      <c r="C296" s="142"/>
      <c r="D296" s="272"/>
      <c r="E296" s="272"/>
      <c r="F296" s="272"/>
      <c r="G296" s="272"/>
      <c r="H296" s="257"/>
      <c r="I296" s="257"/>
      <c r="J296" s="257"/>
    </row>
    <row r="297" spans="1:10" ht="12.75" customHeight="1" hidden="1">
      <c r="A297" s="157"/>
      <c r="B297" s="142"/>
      <c r="C297" s="142"/>
      <c r="D297" s="272"/>
      <c r="E297" s="272"/>
      <c r="F297" s="272"/>
      <c r="G297" s="272"/>
      <c r="H297" s="257"/>
      <c r="I297" s="257"/>
      <c r="J297" s="257"/>
    </row>
    <row r="298" spans="1:10" ht="12.75" customHeight="1" hidden="1">
      <c r="A298" s="138" t="s">
        <v>99</v>
      </c>
      <c r="B298" s="159">
        <f>SUM(B288:B297)</f>
        <v>0</v>
      </c>
      <c r="C298" s="125">
        <f>SUM(C288:C297)</f>
        <v>0</v>
      </c>
      <c r="D298" s="270"/>
      <c r="E298" s="270"/>
      <c r="F298" s="270"/>
      <c r="G298" s="270"/>
      <c r="H298" s="270"/>
      <c r="I298" s="270"/>
      <c r="J298" s="270"/>
    </row>
    <row r="299" spans="1:10" ht="10.5" customHeight="1" thickBot="1">
      <c r="A299" s="258" t="s">
        <v>136</v>
      </c>
      <c r="B299" s="259"/>
      <c r="C299" s="259"/>
      <c r="D299" s="259"/>
      <c r="E299" s="259"/>
      <c r="F299" s="259"/>
      <c r="G299" s="259"/>
      <c r="H299" s="259"/>
      <c r="I299" s="259"/>
      <c r="J299" s="259"/>
    </row>
    <row r="300" spans="1:10" ht="12" thickBot="1">
      <c r="A300" s="258"/>
      <c r="B300" s="259"/>
      <c r="C300" s="259"/>
      <c r="D300" s="259"/>
      <c r="E300" s="259"/>
      <c r="F300" s="259"/>
      <c r="G300" s="259"/>
      <c r="H300" s="259"/>
      <c r="I300" s="259"/>
      <c r="J300" s="259"/>
    </row>
    <row r="301" spans="1:10" ht="11.25">
      <c r="A301" s="150"/>
      <c r="B301" s="151"/>
      <c r="C301" s="152"/>
      <c r="D301" s="153"/>
      <c r="E301" s="151"/>
      <c r="F301" s="151"/>
      <c r="G301" s="151"/>
      <c r="H301" s="151"/>
      <c r="I301" s="151"/>
      <c r="J301" s="151"/>
    </row>
    <row r="302" spans="1:10" ht="11.25">
      <c r="A302" s="279" t="s">
        <v>139</v>
      </c>
      <c r="B302" s="279"/>
      <c r="C302" s="279"/>
      <c r="D302" s="279"/>
      <c r="E302" s="279"/>
      <c r="F302" s="279"/>
      <c r="G302" s="279"/>
      <c r="H302" s="279"/>
      <c r="I302" s="279"/>
      <c r="J302" s="279"/>
    </row>
    <row r="303" spans="1:10" ht="4.5" customHeight="1">
      <c r="A303" s="279"/>
      <c r="B303" s="279"/>
      <c r="C303" s="279"/>
      <c r="D303" s="279"/>
      <c r="E303" s="279"/>
      <c r="F303" s="279"/>
      <c r="G303" s="279"/>
      <c r="H303" s="279"/>
      <c r="I303" s="279"/>
      <c r="J303" s="279"/>
    </row>
    <row r="304" spans="1:10" ht="11.25">
      <c r="A304" s="279"/>
      <c r="B304" s="279"/>
      <c r="C304" s="279"/>
      <c r="D304" s="279"/>
      <c r="E304" s="279"/>
      <c r="F304" s="279"/>
      <c r="G304" s="279"/>
      <c r="H304" s="279"/>
      <c r="I304" s="279"/>
      <c r="J304" s="279"/>
    </row>
    <row r="305" spans="1:10" ht="12" thickBot="1">
      <c r="A305" s="48" t="s">
        <v>140</v>
      </c>
      <c r="B305" s="8" t="s">
        <v>141</v>
      </c>
      <c r="C305" s="261" t="s">
        <v>142</v>
      </c>
      <c r="D305" s="261"/>
      <c r="E305" s="261"/>
      <c r="F305" s="261"/>
      <c r="G305" s="261"/>
      <c r="H305" s="261"/>
      <c r="I305" s="8" t="s">
        <v>143</v>
      </c>
      <c r="J305" s="9" t="s">
        <v>144</v>
      </c>
    </row>
    <row r="306" spans="1:16" ht="11.25" customHeight="1">
      <c r="A306" s="160"/>
      <c r="B306" s="161"/>
      <c r="C306" s="280"/>
      <c r="D306" s="280"/>
      <c r="E306" s="280"/>
      <c r="F306" s="280"/>
      <c r="G306" s="280"/>
      <c r="H306" s="280"/>
      <c r="I306" s="162">
        <f>(J306)-(K309+L309+M309+N309)</f>
        <v>32</v>
      </c>
      <c r="J306" s="126">
        <f>SUM(K308:N308)</f>
        <v>32</v>
      </c>
      <c r="K306" s="281" t="s">
        <v>145</v>
      </c>
      <c r="L306" s="282"/>
      <c r="M306" s="282"/>
      <c r="N306" s="283"/>
      <c r="O306" s="163"/>
      <c r="P306" s="163"/>
    </row>
    <row r="307" spans="1:16" ht="11.25" customHeight="1">
      <c r="A307" s="48" t="s">
        <v>146</v>
      </c>
      <c r="B307" s="280"/>
      <c r="C307" s="280"/>
      <c r="D307" s="280"/>
      <c r="E307" s="280"/>
      <c r="F307" s="280"/>
      <c r="G307" s="280"/>
      <c r="H307" s="280"/>
      <c r="I307" s="8" t="s">
        <v>147</v>
      </c>
      <c r="J307" s="9" t="s">
        <v>148</v>
      </c>
      <c r="K307" s="164">
        <v>1</v>
      </c>
      <c r="L307" s="165">
        <v>2</v>
      </c>
      <c r="M307" s="165">
        <v>3</v>
      </c>
      <c r="N307" s="165">
        <v>4</v>
      </c>
      <c r="O307" s="163"/>
      <c r="P307" s="163"/>
    </row>
    <row r="308" spans="1:16" ht="11.25" customHeight="1">
      <c r="A308" s="48" t="s">
        <v>149</v>
      </c>
      <c r="B308" s="280"/>
      <c r="C308" s="280"/>
      <c r="D308" s="280"/>
      <c r="E308" s="280"/>
      <c r="F308" s="280"/>
      <c r="G308" s="280"/>
      <c r="H308" s="280"/>
      <c r="I308" s="161">
        <v>0</v>
      </c>
      <c r="J308" s="166">
        <v>0</v>
      </c>
      <c r="K308" s="167">
        <v>8</v>
      </c>
      <c r="L308" s="168">
        <v>8</v>
      </c>
      <c r="M308" s="168">
        <v>8</v>
      </c>
      <c r="N308" s="168">
        <v>8</v>
      </c>
      <c r="O308" s="163"/>
      <c r="P308" s="163"/>
    </row>
    <row r="309" spans="1:16" ht="11.25" customHeight="1">
      <c r="A309" s="286" t="s">
        <v>79</v>
      </c>
      <c r="B309" s="286"/>
      <c r="C309" s="169" t="s">
        <v>150</v>
      </c>
      <c r="D309" s="169" t="s">
        <v>151</v>
      </c>
      <c r="E309" s="169" t="s">
        <v>152</v>
      </c>
      <c r="F309" s="287" t="s">
        <v>153</v>
      </c>
      <c r="G309" s="287"/>
      <c r="H309" s="287"/>
      <c r="I309" s="288"/>
      <c r="J309" s="288"/>
      <c r="K309" s="164">
        <f>SUM(D312:E319)</f>
        <v>0</v>
      </c>
      <c r="L309" s="164">
        <f>SUM(D322:E329)</f>
        <v>0</v>
      </c>
      <c r="M309" s="164">
        <f>SUM(D332:E339)</f>
        <v>0</v>
      </c>
      <c r="N309" s="164">
        <f>SUM(D342:E350)</f>
        <v>0</v>
      </c>
      <c r="O309" s="163"/>
      <c r="P309" s="163"/>
    </row>
    <row r="310" spans="1:16" s="170" customFormat="1" ht="11.25" customHeight="1">
      <c r="A310" s="183" t="s">
        <v>158</v>
      </c>
      <c r="B310" s="184"/>
      <c r="C310" s="184"/>
      <c r="D310" s="184"/>
      <c r="E310" s="185"/>
      <c r="F310" s="189"/>
      <c r="G310" s="190"/>
      <c r="H310" s="191"/>
      <c r="I310" s="8" t="s">
        <v>143</v>
      </c>
      <c r="J310" s="9" t="s">
        <v>144</v>
      </c>
      <c r="K310"/>
      <c r="L310"/>
      <c r="M310"/>
      <c r="N310"/>
      <c r="O310"/>
      <c r="P310" s="175"/>
    </row>
    <row r="311" spans="1:16" ht="11.25" customHeight="1">
      <c r="A311" s="186"/>
      <c r="B311" s="187"/>
      <c r="C311" s="187"/>
      <c r="D311" s="187"/>
      <c r="E311" s="188"/>
      <c r="F311" s="192"/>
      <c r="G311" s="193"/>
      <c r="H311" s="194"/>
      <c r="I311" s="161">
        <f>K308-K309</f>
        <v>8</v>
      </c>
      <c r="J311" s="166">
        <f>K308</f>
        <v>8</v>
      </c>
      <c r="K311" s="171"/>
      <c r="L311" s="163"/>
      <c r="M311" s="163"/>
      <c r="N311" s="163"/>
      <c r="O311" s="163"/>
      <c r="P311" s="163"/>
    </row>
    <row r="312" spans="1:16" ht="12.75" customHeight="1">
      <c r="A312" s="181"/>
      <c r="B312" s="182"/>
      <c r="C312" s="168"/>
      <c r="D312" s="168"/>
      <c r="E312" s="168"/>
      <c r="F312" s="178"/>
      <c r="G312" s="179"/>
      <c r="H312" s="179"/>
      <c r="I312" s="284"/>
      <c r="J312" s="285"/>
      <c r="K312" s="171"/>
      <c r="L312" s="163"/>
      <c r="M312" s="163"/>
      <c r="N312" s="163"/>
      <c r="O312" s="163"/>
      <c r="P312" s="163"/>
    </row>
    <row r="313" spans="1:16" ht="12.75" customHeight="1">
      <c r="A313" s="181"/>
      <c r="B313" s="182"/>
      <c r="C313" s="168"/>
      <c r="D313" s="168"/>
      <c r="E313" s="168"/>
      <c r="F313" s="178"/>
      <c r="G313" s="179"/>
      <c r="H313" s="179"/>
      <c r="I313" s="179"/>
      <c r="J313" s="180"/>
      <c r="K313" s="171"/>
      <c r="L313" s="163"/>
      <c r="M313" s="163"/>
      <c r="N313" s="163"/>
      <c r="O313" s="163"/>
      <c r="P313" s="163"/>
    </row>
    <row r="314" spans="1:16" ht="12.75" customHeight="1">
      <c r="A314" s="181"/>
      <c r="B314" s="182"/>
      <c r="C314" s="168"/>
      <c r="D314" s="168"/>
      <c r="E314" s="168"/>
      <c r="F314" s="178"/>
      <c r="G314" s="179"/>
      <c r="H314" s="179"/>
      <c r="I314" s="179"/>
      <c r="J314" s="180"/>
      <c r="K314" s="171"/>
      <c r="L314" s="163"/>
      <c r="M314" s="163"/>
      <c r="N314" s="163"/>
      <c r="O314" s="163"/>
      <c r="P314" s="163"/>
    </row>
    <row r="315" spans="1:16" ht="12.75" customHeight="1">
      <c r="A315" s="181"/>
      <c r="B315" s="182"/>
      <c r="C315" s="168"/>
      <c r="D315" s="168"/>
      <c r="E315" s="168"/>
      <c r="F315" s="178"/>
      <c r="G315" s="179"/>
      <c r="H315" s="179"/>
      <c r="I315" s="179"/>
      <c r="J315" s="180"/>
      <c r="K315" s="171"/>
      <c r="L315" s="163"/>
      <c r="M315" s="163"/>
      <c r="N315" s="163"/>
      <c r="O315" s="163"/>
      <c r="P315" s="163"/>
    </row>
    <row r="316" spans="1:16" ht="12.75" customHeight="1">
      <c r="A316" s="181"/>
      <c r="B316" s="182"/>
      <c r="C316" s="168"/>
      <c r="D316" s="168"/>
      <c r="E316" s="168"/>
      <c r="F316" s="178"/>
      <c r="G316" s="179"/>
      <c r="H316" s="179"/>
      <c r="I316" s="179"/>
      <c r="J316" s="180"/>
      <c r="K316" s="171"/>
      <c r="L316" s="163"/>
      <c r="M316" s="163"/>
      <c r="N316" s="163"/>
      <c r="O316"/>
      <c r="P316"/>
    </row>
    <row r="317" spans="1:16" ht="12.75" customHeight="1">
      <c r="A317" s="181"/>
      <c r="B317" s="182"/>
      <c r="C317" s="168"/>
      <c r="D317" s="168"/>
      <c r="E317" s="168"/>
      <c r="F317" s="178"/>
      <c r="G317" s="179"/>
      <c r="H317" s="179"/>
      <c r="I317" s="179"/>
      <c r="J317" s="180"/>
      <c r="K317" s="171"/>
      <c r="L317" s="163"/>
      <c r="M317" s="163"/>
      <c r="N317" s="163"/>
      <c r="O317"/>
      <c r="P317" s="177"/>
    </row>
    <row r="318" spans="1:16" ht="12.75" customHeight="1">
      <c r="A318" s="181"/>
      <c r="B318" s="182"/>
      <c r="C318" s="168"/>
      <c r="D318" s="168"/>
      <c r="E318" s="168"/>
      <c r="F318" s="178"/>
      <c r="G318" s="179"/>
      <c r="H318" s="179"/>
      <c r="I318" s="179"/>
      <c r="J318" s="180"/>
      <c r="K318" s="171"/>
      <c r="L318" s="163"/>
      <c r="M318" s="163"/>
      <c r="N318" s="163"/>
      <c r="O318"/>
      <c r="P318"/>
    </row>
    <row r="319" spans="1:16" ht="12.75" customHeight="1">
      <c r="A319" s="181"/>
      <c r="B319" s="182"/>
      <c r="C319" s="168"/>
      <c r="D319" s="168"/>
      <c r="E319" s="168"/>
      <c r="F319" s="178"/>
      <c r="G319" s="179"/>
      <c r="H319" s="179"/>
      <c r="I319" s="179"/>
      <c r="J319" s="180"/>
      <c r="K319" s="171"/>
      <c r="L319" s="163"/>
      <c r="M319" s="163"/>
      <c r="N319" s="163"/>
      <c r="O319"/>
      <c r="P319"/>
    </row>
    <row r="320" spans="1:16" ht="12.75" customHeight="1">
      <c r="A320" s="183" t="s">
        <v>159</v>
      </c>
      <c r="B320" s="184"/>
      <c r="C320" s="184"/>
      <c r="D320" s="184"/>
      <c r="E320" s="185"/>
      <c r="F320" s="189"/>
      <c r="G320" s="190"/>
      <c r="H320" s="191"/>
      <c r="I320" s="8" t="s">
        <v>143</v>
      </c>
      <c r="J320" s="9" t="s">
        <v>144</v>
      </c>
      <c r="K320" s="171"/>
      <c r="L320" s="163"/>
      <c r="M320" s="163"/>
      <c r="N320" s="163"/>
      <c r="O320"/>
      <c r="P320" s="176"/>
    </row>
    <row r="321" spans="1:16" ht="12.75" customHeight="1">
      <c r="A321" s="186"/>
      <c r="B321" s="187"/>
      <c r="C321" s="187"/>
      <c r="D321" s="187"/>
      <c r="E321" s="188"/>
      <c r="F321" s="192"/>
      <c r="G321" s="193"/>
      <c r="H321" s="194"/>
      <c r="I321" s="161">
        <f>L308-L309</f>
        <v>8</v>
      </c>
      <c r="J321" s="166">
        <f>L308</f>
        <v>8</v>
      </c>
      <c r="K321" s="171"/>
      <c r="L321" s="163"/>
      <c r="M321" s="163"/>
      <c r="N321" s="163"/>
      <c r="O321"/>
      <c r="P321"/>
    </row>
    <row r="322" spans="1:16" ht="12.75" customHeight="1">
      <c r="A322" s="181"/>
      <c r="B322" s="182"/>
      <c r="C322" s="168"/>
      <c r="D322" s="168"/>
      <c r="E322" s="168"/>
      <c r="F322" s="178"/>
      <c r="G322" s="179"/>
      <c r="H322" s="179"/>
      <c r="I322" s="179"/>
      <c r="J322" s="180"/>
      <c r="K322" s="171"/>
      <c r="L322" s="163"/>
      <c r="M322" s="163"/>
      <c r="N322" s="163"/>
      <c r="O322"/>
      <c r="P322"/>
    </row>
    <row r="323" spans="1:16" ht="12.75" customHeight="1">
      <c r="A323" s="181"/>
      <c r="B323" s="182"/>
      <c r="C323" s="168"/>
      <c r="D323" s="168"/>
      <c r="E323" s="168"/>
      <c r="F323" s="178"/>
      <c r="G323" s="179"/>
      <c r="H323" s="179"/>
      <c r="I323" s="179"/>
      <c r="J323" s="180"/>
      <c r="K323" s="171"/>
      <c r="L323" s="163"/>
      <c r="M323" s="163"/>
      <c r="N323" s="163"/>
      <c r="O323"/>
      <c r="P323"/>
    </row>
    <row r="324" spans="1:16" ht="12.75" customHeight="1">
      <c r="A324" s="181"/>
      <c r="B324" s="182"/>
      <c r="C324" s="168"/>
      <c r="D324" s="168"/>
      <c r="E324" s="168"/>
      <c r="F324" s="178"/>
      <c r="G324" s="179"/>
      <c r="H324" s="179"/>
      <c r="I324" s="179"/>
      <c r="J324" s="180"/>
      <c r="K324" s="171"/>
      <c r="L324" s="163"/>
      <c r="M324" s="163"/>
      <c r="N324" s="163"/>
      <c r="O324"/>
      <c r="P324"/>
    </row>
    <row r="325" spans="1:16" ht="12.75" customHeight="1">
      <c r="A325" s="181"/>
      <c r="B325" s="182"/>
      <c r="C325" s="168"/>
      <c r="D325" s="168"/>
      <c r="E325" s="168"/>
      <c r="F325" s="178"/>
      <c r="G325" s="179"/>
      <c r="H325" s="179"/>
      <c r="I325" s="179"/>
      <c r="J325" s="180"/>
      <c r="K325" s="171"/>
      <c r="L325" s="163"/>
      <c r="M325" s="163"/>
      <c r="N325" s="163"/>
      <c r="O325"/>
      <c r="P325"/>
    </row>
    <row r="326" spans="1:16" ht="12.75" customHeight="1">
      <c r="A326" s="181"/>
      <c r="B326" s="182"/>
      <c r="C326" s="168"/>
      <c r="D326" s="168"/>
      <c r="E326" s="168"/>
      <c r="F326" s="178"/>
      <c r="G326" s="179"/>
      <c r="H326" s="179"/>
      <c r="I326" s="179"/>
      <c r="J326" s="180"/>
      <c r="K326" s="171"/>
      <c r="L326" s="163"/>
      <c r="M326" s="163"/>
      <c r="N326" s="163"/>
      <c r="O326"/>
      <c r="P326"/>
    </row>
    <row r="327" spans="1:16" ht="12.75" customHeight="1">
      <c r="A327" s="181"/>
      <c r="B327" s="182"/>
      <c r="C327" s="168"/>
      <c r="D327" s="168"/>
      <c r="E327" s="168"/>
      <c r="F327" s="178"/>
      <c r="G327" s="179"/>
      <c r="H327" s="179"/>
      <c r="I327" s="179"/>
      <c r="J327" s="180"/>
      <c r="K327" s="171"/>
      <c r="L327" s="163"/>
      <c r="M327" s="163"/>
      <c r="N327" s="163"/>
      <c r="O327"/>
      <c r="P327"/>
    </row>
    <row r="328" spans="1:16" ht="12.75" customHeight="1">
      <c r="A328" s="181"/>
      <c r="B328" s="182"/>
      <c r="C328" s="168"/>
      <c r="D328" s="168"/>
      <c r="E328" s="168"/>
      <c r="F328" s="178"/>
      <c r="G328" s="179"/>
      <c r="H328" s="179"/>
      <c r="I328" s="179"/>
      <c r="J328" s="180"/>
      <c r="K328" s="171"/>
      <c r="L328" s="163"/>
      <c r="M328" s="163"/>
      <c r="N328" s="163"/>
      <c r="O328"/>
      <c r="P328"/>
    </row>
    <row r="329" spans="1:16" ht="12.75" customHeight="1">
      <c r="A329" s="181"/>
      <c r="B329" s="182"/>
      <c r="C329" s="168"/>
      <c r="D329" s="168"/>
      <c r="E329" s="168"/>
      <c r="F329" s="178"/>
      <c r="G329" s="179"/>
      <c r="H329" s="179"/>
      <c r="I329" s="179"/>
      <c r="J329" s="180"/>
      <c r="K329" s="171"/>
      <c r="L329" s="163"/>
      <c r="M329" s="163"/>
      <c r="N329" s="163"/>
      <c r="O329"/>
      <c r="P329"/>
    </row>
    <row r="330" spans="1:16" ht="12.75" customHeight="1">
      <c r="A330" s="183" t="s">
        <v>160</v>
      </c>
      <c r="B330" s="184"/>
      <c r="C330" s="184"/>
      <c r="D330" s="184"/>
      <c r="E330" s="185"/>
      <c r="F330" s="189"/>
      <c r="G330" s="190"/>
      <c r="H330" s="191"/>
      <c r="I330" s="8" t="s">
        <v>143</v>
      </c>
      <c r="J330" s="9" t="s">
        <v>144</v>
      </c>
      <c r="K330" s="171"/>
      <c r="L330" s="163"/>
      <c r="M330" s="163"/>
      <c r="N330" s="163"/>
      <c r="O330"/>
      <c r="P330"/>
    </row>
    <row r="331" spans="1:16" ht="12.75" customHeight="1">
      <c r="A331" s="186"/>
      <c r="B331" s="187"/>
      <c r="C331" s="187"/>
      <c r="D331" s="187"/>
      <c r="E331" s="188"/>
      <c r="F331" s="192"/>
      <c r="G331" s="193"/>
      <c r="H331" s="194"/>
      <c r="I331" s="161">
        <f>M308-M309</f>
        <v>8</v>
      </c>
      <c r="J331" s="166">
        <f>M308</f>
        <v>8</v>
      </c>
      <c r="K331" s="171"/>
      <c r="L331" s="163"/>
      <c r="M331" s="163"/>
      <c r="N331" s="163"/>
      <c r="O331"/>
      <c r="P331"/>
    </row>
    <row r="332" spans="1:16" ht="12.75" customHeight="1">
      <c r="A332" s="181"/>
      <c r="B332" s="182"/>
      <c r="C332" s="168"/>
      <c r="D332" s="168"/>
      <c r="E332" s="168"/>
      <c r="F332" s="178"/>
      <c r="G332" s="179"/>
      <c r="H332" s="179"/>
      <c r="I332" s="179"/>
      <c r="J332" s="180"/>
      <c r="K332" s="171"/>
      <c r="L332" s="163"/>
      <c r="M332" s="163"/>
      <c r="N332" s="163"/>
      <c r="O332"/>
      <c r="P332"/>
    </row>
    <row r="333" spans="1:16" ht="12.75" customHeight="1">
      <c r="A333" s="181"/>
      <c r="B333" s="182"/>
      <c r="C333" s="168"/>
      <c r="D333" s="168"/>
      <c r="E333" s="168"/>
      <c r="F333" s="178"/>
      <c r="G333" s="179"/>
      <c r="H333" s="179"/>
      <c r="I333" s="179"/>
      <c r="J333" s="180"/>
      <c r="K333" s="171"/>
      <c r="L333" s="163"/>
      <c r="M333" s="163"/>
      <c r="N333" s="163"/>
      <c r="O333"/>
      <c r="P333"/>
    </row>
    <row r="334" spans="1:16" ht="12.75" customHeight="1">
      <c r="A334" s="181"/>
      <c r="B334" s="182"/>
      <c r="C334" s="168"/>
      <c r="D334" s="168"/>
      <c r="E334" s="168"/>
      <c r="F334" s="178"/>
      <c r="G334" s="179"/>
      <c r="H334" s="179"/>
      <c r="I334" s="179"/>
      <c r="J334" s="180"/>
      <c r="K334" s="171"/>
      <c r="L334" s="163"/>
      <c r="M334" s="163"/>
      <c r="N334" s="163"/>
      <c r="O334"/>
      <c r="P334"/>
    </row>
    <row r="335" spans="1:16" ht="12.75" customHeight="1">
      <c r="A335" s="181"/>
      <c r="B335" s="182"/>
      <c r="C335" s="168"/>
      <c r="D335" s="168"/>
      <c r="E335" s="168"/>
      <c r="F335" s="178"/>
      <c r="G335" s="179"/>
      <c r="H335" s="179"/>
      <c r="I335" s="179"/>
      <c r="J335" s="180"/>
      <c r="K335" s="171"/>
      <c r="L335" s="163"/>
      <c r="M335" s="163"/>
      <c r="N335" s="163"/>
      <c r="O335"/>
      <c r="P335"/>
    </row>
    <row r="336" spans="1:16" ht="12.75" customHeight="1">
      <c r="A336" s="181"/>
      <c r="B336" s="182"/>
      <c r="C336" s="168"/>
      <c r="D336" s="168"/>
      <c r="E336" s="168"/>
      <c r="F336" s="178"/>
      <c r="G336" s="179"/>
      <c r="H336" s="179"/>
      <c r="I336" s="179"/>
      <c r="J336" s="180"/>
      <c r="K336" s="171"/>
      <c r="L336" s="163"/>
      <c r="M336" s="163"/>
      <c r="N336" s="163"/>
      <c r="O336"/>
      <c r="P336"/>
    </row>
    <row r="337" spans="1:16" ht="12.75" customHeight="1">
      <c r="A337" s="181"/>
      <c r="B337" s="182"/>
      <c r="C337" s="168"/>
      <c r="D337" s="168"/>
      <c r="E337" s="168"/>
      <c r="F337" s="178"/>
      <c r="G337" s="179"/>
      <c r="H337" s="179"/>
      <c r="I337" s="179"/>
      <c r="J337" s="180"/>
      <c r="K337" s="171"/>
      <c r="L337" s="163"/>
      <c r="M337" s="163"/>
      <c r="N337" s="163"/>
      <c r="O337"/>
      <c r="P337"/>
    </row>
    <row r="338" spans="1:16" ht="12.75" customHeight="1">
      <c r="A338" s="181"/>
      <c r="B338" s="182"/>
      <c r="C338" s="168"/>
      <c r="D338" s="168"/>
      <c r="E338" s="168"/>
      <c r="F338" s="178"/>
      <c r="G338" s="179"/>
      <c r="H338" s="179"/>
      <c r="I338" s="179"/>
      <c r="J338" s="180"/>
      <c r="K338" s="171"/>
      <c r="L338" s="163"/>
      <c r="M338" s="163"/>
      <c r="N338" s="163"/>
      <c r="O338"/>
      <c r="P338"/>
    </row>
    <row r="339" spans="1:16" ht="12.75" customHeight="1">
      <c r="A339" s="181"/>
      <c r="B339" s="182"/>
      <c r="C339" s="168"/>
      <c r="D339" s="168"/>
      <c r="E339" s="168"/>
      <c r="F339" s="178"/>
      <c r="G339" s="179"/>
      <c r="H339" s="179"/>
      <c r="I339" s="179"/>
      <c r="J339" s="180"/>
      <c r="K339" s="171"/>
      <c r="L339" s="163"/>
      <c r="M339" s="163"/>
      <c r="N339" s="163"/>
      <c r="O339"/>
      <c r="P339"/>
    </row>
    <row r="340" spans="1:16" ht="12.75" customHeight="1">
      <c r="A340" s="183" t="s">
        <v>161</v>
      </c>
      <c r="B340" s="184"/>
      <c r="C340" s="184"/>
      <c r="D340" s="184"/>
      <c r="E340" s="185"/>
      <c r="F340" s="189"/>
      <c r="G340" s="190"/>
      <c r="H340" s="191"/>
      <c r="I340" s="8" t="s">
        <v>143</v>
      </c>
      <c r="J340" s="9" t="s">
        <v>144</v>
      </c>
      <c r="K340" s="171"/>
      <c r="L340" s="163"/>
      <c r="M340" s="163"/>
      <c r="N340" s="163"/>
      <c r="O340"/>
      <c r="P340"/>
    </row>
    <row r="341" spans="1:16" ht="11.25" customHeight="1">
      <c r="A341" s="186"/>
      <c r="B341" s="187"/>
      <c r="C341" s="187"/>
      <c r="D341" s="187"/>
      <c r="E341" s="188"/>
      <c r="F341" s="192"/>
      <c r="G341" s="193"/>
      <c r="H341" s="194"/>
      <c r="I341" s="161">
        <f>N308-N309</f>
        <v>8</v>
      </c>
      <c r="J341" s="166">
        <f>N308</f>
        <v>8</v>
      </c>
      <c r="K341" s="171"/>
      <c r="L341" s="163"/>
      <c r="M341" s="163"/>
      <c r="N341" s="163"/>
      <c r="O341"/>
      <c r="P341"/>
    </row>
    <row r="342" spans="1:16" ht="11.25" customHeight="1">
      <c r="A342" s="181"/>
      <c r="B342" s="182"/>
      <c r="C342" s="168"/>
      <c r="D342" s="168"/>
      <c r="E342" s="168"/>
      <c r="F342" s="178"/>
      <c r="G342" s="179"/>
      <c r="H342" s="179"/>
      <c r="I342" s="179"/>
      <c r="J342" s="180"/>
      <c r="K342" s="171"/>
      <c r="L342" s="163"/>
      <c r="M342" s="163"/>
      <c r="N342" s="163"/>
      <c r="O342"/>
      <c r="P342"/>
    </row>
    <row r="343" spans="1:16" ht="20.25" customHeight="1">
      <c r="A343" s="181"/>
      <c r="B343" s="182"/>
      <c r="C343" s="168"/>
      <c r="D343" s="168"/>
      <c r="E343" s="168"/>
      <c r="F343" s="178"/>
      <c r="G343" s="179"/>
      <c r="H343" s="179"/>
      <c r="I343" s="179"/>
      <c r="J343" s="180"/>
      <c r="K343" s="171"/>
      <c r="L343" s="163"/>
      <c r="M343" s="163"/>
      <c r="N343" s="163"/>
      <c r="O343"/>
      <c r="P343"/>
    </row>
    <row r="344" spans="1:10" ht="11.25">
      <c r="A344" s="181"/>
      <c r="B344" s="182"/>
      <c r="C344" s="168"/>
      <c r="D344" s="168"/>
      <c r="E344" s="168"/>
      <c r="F344" s="178"/>
      <c r="G344" s="179"/>
      <c r="H344" s="179"/>
      <c r="I344" s="179"/>
      <c r="J344" s="180"/>
    </row>
    <row r="345" spans="1:10" ht="11.25">
      <c r="A345" s="181"/>
      <c r="B345" s="182"/>
      <c r="C345" s="168"/>
      <c r="D345" s="168"/>
      <c r="E345" s="168"/>
      <c r="F345" s="178"/>
      <c r="G345" s="179"/>
      <c r="H345" s="179"/>
      <c r="I345" s="179"/>
      <c r="J345" s="180"/>
    </row>
    <row r="346" spans="1:10" ht="11.25">
      <c r="A346" s="181"/>
      <c r="B346" s="182"/>
      <c r="C346" s="168"/>
      <c r="D346" s="168"/>
      <c r="E346" s="168"/>
      <c r="F346" s="178"/>
      <c r="G346" s="179"/>
      <c r="H346" s="179"/>
      <c r="I346" s="179"/>
      <c r="J346" s="180"/>
    </row>
    <row r="347" spans="1:10" ht="11.25">
      <c r="A347" s="181"/>
      <c r="B347" s="182"/>
      <c r="C347" s="168"/>
      <c r="D347" s="168"/>
      <c r="E347" s="168"/>
      <c r="F347" s="178"/>
      <c r="G347" s="179"/>
      <c r="H347" s="179"/>
      <c r="I347" s="179"/>
      <c r="J347" s="180"/>
    </row>
    <row r="348" spans="1:10" ht="33.75" customHeight="1">
      <c r="A348" s="181"/>
      <c r="B348" s="182"/>
      <c r="C348" s="168"/>
      <c r="D348" s="168"/>
      <c r="E348" s="168"/>
      <c r="F348" s="178"/>
      <c r="G348" s="179"/>
      <c r="H348" s="179"/>
      <c r="I348" s="179"/>
      <c r="J348" s="180"/>
    </row>
    <row r="349" spans="1:10" ht="9.75">
      <c r="A349" s="181"/>
      <c r="B349" s="182"/>
      <c r="C349" s="168"/>
      <c r="D349" s="168"/>
      <c r="E349" s="168"/>
      <c r="F349" s="178"/>
      <c r="G349" s="179"/>
      <c r="H349" s="179"/>
      <c r="I349" s="179"/>
      <c r="J349" s="180"/>
    </row>
    <row r="350" spans="1:10" ht="9.75">
      <c r="A350" s="181"/>
      <c r="B350" s="182"/>
      <c r="C350" s="168"/>
      <c r="D350" s="168"/>
      <c r="E350" s="168"/>
      <c r="F350" s="178"/>
      <c r="G350" s="179"/>
      <c r="H350" s="179"/>
      <c r="I350" s="179"/>
      <c r="J350" s="180"/>
    </row>
    <row r="351" spans="1:10" ht="9.75">
      <c r="A351" s="289" t="s">
        <v>154</v>
      </c>
      <c r="B351" s="292"/>
      <c r="C351" s="293"/>
      <c r="D351" s="293"/>
      <c r="E351" s="293"/>
      <c r="F351" s="293"/>
      <c r="G351" s="293"/>
      <c r="H351" s="293"/>
      <c r="I351" s="293"/>
      <c r="J351" s="294"/>
    </row>
    <row r="352" spans="1:10" ht="9.75">
      <c r="A352" s="290"/>
      <c r="B352" s="295"/>
      <c r="C352" s="296"/>
      <c r="D352" s="296"/>
      <c r="E352" s="296"/>
      <c r="F352" s="296"/>
      <c r="G352" s="296"/>
      <c r="H352" s="296"/>
      <c r="I352" s="296"/>
      <c r="J352" s="297"/>
    </row>
    <row r="353" spans="1:10" ht="9.75">
      <c r="A353" s="290"/>
      <c r="B353" s="295"/>
      <c r="C353" s="296"/>
      <c r="D353" s="296"/>
      <c r="E353" s="296"/>
      <c r="F353" s="296"/>
      <c r="G353" s="296"/>
      <c r="H353" s="296"/>
      <c r="I353" s="296"/>
      <c r="J353" s="297"/>
    </row>
    <row r="354" spans="1:10" ht="12" thickBot="1">
      <c r="A354" s="291"/>
      <c r="B354" s="298"/>
      <c r="C354" s="299"/>
      <c r="D354" s="299"/>
      <c r="E354" s="299"/>
      <c r="F354" s="299"/>
      <c r="G354" s="299"/>
      <c r="H354" s="299"/>
      <c r="I354" s="299"/>
      <c r="J354" s="300"/>
    </row>
    <row r="355" spans="1:10" ht="11.25">
      <c r="A355" s="172" t="s">
        <v>155</v>
      </c>
      <c r="B355" s="173">
        <f>Nation_Name</f>
        <v>0</v>
      </c>
      <c r="C355" s="173"/>
      <c r="D355" s="173"/>
      <c r="E355" s="173"/>
      <c r="F355" s="173"/>
      <c r="G355" s="173"/>
      <c r="H355" s="173"/>
      <c r="I355" s="172" t="s">
        <v>156</v>
      </c>
      <c r="J355" s="173">
        <f>Turn_Number</f>
        <v>0</v>
      </c>
    </row>
    <row r="356" ht="11.25"/>
    <row r="357" ht="11.25"/>
    <row r="358" ht="11.25"/>
    <row r="360" ht="11.25"/>
    <row r="361" ht="11.25"/>
    <row r="362" ht="11.25"/>
    <row r="363" ht="11.25"/>
    <row r="364" ht="11.25"/>
    <row r="379" ht="11.25" customHeight="1"/>
    <row r="387" ht="33.75" customHeight="1"/>
    <row r="390" ht="11.25"/>
    <row r="391" ht="11.25"/>
    <row r="392" ht="11.25"/>
    <row r="393" ht="11.25"/>
    <row r="394" ht="11.25"/>
    <row r="395" ht="11.25"/>
    <row r="401" ht="11.25"/>
    <row r="402" ht="11.25"/>
    <row r="403" ht="11.25"/>
    <row r="404" ht="11.25"/>
    <row r="405" ht="11.25"/>
    <row r="407" ht="11.25"/>
    <row r="408" ht="11.25"/>
    <row r="409" ht="11.25"/>
    <row r="410" ht="11.25"/>
    <row r="411" ht="11.25"/>
    <row r="414" ht="11.25"/>
    <row r="415" ht="11.25"/>
    <row r="416" ht="11.25"/>
    <row r="417" ht="11.25"/>
    <row r="418" ht="11.25" customHeight="1"/>
    <row r="419" ht="11.25"/>
    <row r="420" ht="11.25"/>
    <row r="425" ht="11.25"/>
    <row r="426" ht="33.75" customHeight="1"/>
    <row r="427" ht="11.25"/>
    <row r="428" ht="11.25"/>
    <row r="430" ht="11.25"/>
    <row r="431" ht="11.25"/>
    <row r="432" ht="11.25"/>
    <row r="433" ht="11.25"/>
    <row r="434" ht="11.25"/>
    <row r="435" ht="11.25"/>
    <row r="436" ht="11.25"/>
    <row r="437" ht="11.25"/>
    <row r="438" ht="11.25"/>
    <row r="439" ht="11.25"/>
    <row r="440" ht="11.25"/>
    <row r="441" ht="11.25"/>
    <row r="442" ht="11.25"/>
    <row r="443" ht="11.25"/>
    <row r="445" ht="11.25"/>
    <row r="447" ht="11.25"/>
    <row r="448" ht="11.25"/>
    <row r="450" ht="11.25"/>
    <row r="451" ht="11.25"/>
    <row r="452" ht="11.25"/>
    <row r="453" ht="11.25"/>
    <row r="454" ht="11.25"/>
    <row r="455" ht="11.25"/>
    <row r="456" ht="11.25"/>
    <row r="457" ht="11.25" customHeight="1"/>
    <row r="458" ht="11.25"/>
    <row r="459" ht="11.25"/>
    <row r="460" ht="11.25"/>
    <row r="461" ht="11.25"/>
    <row r="462" ht="11.25"/>
    <row r="463" ht="11.25"/>
    <row r="465" ht="33.75" customHeight="1"/>
    <row r="467" ht="11.25"/>
    <row r="468" ht="11.25"/>
    <row r="469" ht="11.25"/>
    <row r="470" ht="11.25"/>
    <row r="471" ht="11.25"/>
    <row r="472" ht="11.25"/>
    <row r="473" ht="11.25"/>
    <row r="474" ht="11.25"/>
    <row r="475" ht="11.25"/>
    <row r="476" ht="11.25"/>
    <row r="477" ht="11.25"/>
    <row r="478" ht="11.25"/>
    <row r="479" ht="11.25"/>
    <row r="480" ht="11.25"/>
    <row r="481" ht="11.25"/>
    <row r="483" ht="11.25"/>
    <row r="484" ht="11.25"/>
    <row r="485" ht="11.25"/>
    <row r="486" ht="11.25"/>
    <row r="487" ht="11.25"/>
    <row r="488" ht="11.25"/>
    <row r="490" ht="11.25"/>
    <row r="492" ht="11.25"/>
    <row r="493" ht="11.25"/>
    <row r="494" ht="11.25"/>
    <row r="495" ht="11.25"/>
    <row r="496" ht="11.25" customHeight="1"/>
    <row r="497" ht="11.25"/>
    <row r="498" ht="11.25"/>
    <row r="499" ht="11.25"/>
  </sheetData>
  <sheetProtection selectLockedCells="1" selectUnlockedCells="1"/>
  <mergeCells count="611">
    <mergeCell ref="A349:B349"/>
    <mergeCell ref="F349:J349"/>
    <mergeCell ref="A346:B346"/>
    <mergeCell ref="F346:J346"/>
    <mergeCell ref="A347:B347"/>
    <mergeCell ref="A348:B348"/>
    <mergeCell ref="F348:J348"/>
    <mergeCell ref="F347:J347"/>
    <mergeCell ref="A350:B350"/>
    <mergeCell ref="F350:J350"/>
    <mergeCell ref="A351:A354"/>
    <mergeCell ref="B351:J354"/>
    <mergeCell ref="A338:B338"/>
    <mergeCell ref="F338:J338"/>
    <mergeCell ref="A339:B339"/>
    <mergeCell ref="F339:J339"/>
    <mergeCell ref="F340:H341"/>
    <mergeCell ref="A342:B342"/>
    <mergeCell ref="A337:B337"/>
    <mergeCell ref="F337:J337"/>
    <mergeCell ref="A334:B334"/>
    <mergeCell ref="F334:J334"/>
    <mergeCell ref="A335:B335"/>
    <mergeCell ref="F335:J335"/>
    <mergeCell ref="A332:B332"/>
    <mergeCell ref="F332:J332"/>
    <mergeCell ref="A333:B333"/>
    <mergeCell ref="F333:J333"/>
    <mergeCell ref="A336:B336"/>
    <mergeCell ref="F336:J336"/>
    <mergeCell ref="A328:B328"/>
    <mergeCell ref="F328:J328"/>
    <mergeCell ref="A329:B329"/>
    <mergeCell ref="F329:J329"/>
    <mergeCell ref="A326:B326"/>
    <mergeCell ref="F326:J326"/>
    <mergeCell ref="A327:B327"/>
    <mergeCell ref="F327:J327"/>
    <mergeCell ref="A325:B325"/>
    <mergeCell ref="F325:J325"/>
    <mergeCell ref="A322:B322"/>
    <mergeCell ref="F322:J322"/>
    <mergeCell ref="A323:B323"/>
    <mergeCell ref="F323:J323"/>
    <mergeCell ref="A318:B318"/>
    <mergeCell ref="F318:J318"/>
    <mergeCell ref="A319:B319"/>
    <mergeCell ref="F319:J319"/>
    <mergeCell ref="A324:B324"/>
    <mergeCell ref="F324:J324"/>
    <mergeCell ref="A317:B317"/>
    <mergeCell ref="F317:J317"/>
    <mergeCell ref="A314:B314"/>
    <mergeCell ref="F314:J314"/>
    <mergeCell ref="A315:B315"/>
    <mergeCell ref="F315:J315"/>
    <mergeCell ref="C306:H306"/>
    <mergeCell ref="B307:H307"/>
    <mergeCell ref="B308:H308"/>
    <mergeCell ref="K306:N306"/>
    <mergeCell ref="A312:B312"/>
    <mergeCell ref="F312:J312"/>
    <mergeCell ref="A309:B309"/>
    <mergeCell ref="F309:J309"/>
    <mergeCell ref="A299:A300"/>
    <mergeCell ref="B299:J300"/>
    <mergeCell ref="A302:J304"/>
    <mergeCell ref="C305:H305"/>
    <mergeCell ref="D297:E297"/>
    <mergeCell ref="F297:G297"/>
    <mergeCell ref="H297:J297"/>
    <mergeCell ref="D298:J298"/>
    <mergeCell ref="D295:E295"/>
    <mergeCell ref="F295:G295"/>
    <mergeCell ref="H295:J295"/>
    <mergeCell ref="D296:E296"/>
    <mergeCell ref="F296:G296"/>
    <mergeCell ref="H296:J296"/>
    <mergeCell ref="D293:E293"/>
    <mergeCell ref="F293:G293"/>
    <mergeCell ref="H293:J293"/>
    <mergeCell ref="D294:E294"/>
    <mergeCell ref="F294:G294"/>
    <mergeCell ref="H294:J294"/>
    <mergeCell ref="D291:E291"/>
    <mergeCell ref="F291:G291"/>
    <mergeCell ref="H291:J291"/>
    <mergeCell ref="D292:E292"/>
    <mergeCell ref="F292:G292"/>
    <mergeCell ref="H292:J292"/>
    <mergeCell ref="D289:E289"/>
    <mergeCell ref="F289:G289"/>
    <mergeCell ref="H289:J289"/>
    <mergeCell ref="D290:E290"/>
    <mergeCell ref="F290:G290"/>
    <mergeCell ref="H290:J290"/>
    <mergeCell ref="D287:E287"/>
    <mergeCell ref="F287:G287"/>
    <mergeCell ref="H287:J287"/>
    <mergeCell ref="D288:E288"/>
    <mergeCell ref="F288:G288"/>
    <mergeCell ref="H288:J288"/>
    <mergeCell ref="D282:J282"/>
    <mergeCell ref="A283:A284"/>
    <mergeCell ref="B283:J284"/>
    <mergeCell ref="A286:J286"/>
    <mergeCell ref="D280:E280"/>
    <mergeCell ref="F280:G280"/>
    <mergeCell ref="H280:J280"/>
    <mergeCell ref="D281:E281"/>
    <mergeCell ref="F281:G281"/>
    <mergeCell ref="H281:J281"/>
    <mergeCell ref="D278:E278"/>
    <mergeCell ref="F278:G278"/>
    <mergeCell ref="H278:J278"/>
    <mergeCell ref="D279:E279"/>
    <mergeCell ref="F279:G279"/>
    <mergeCell ref="H279:J279"/>
    <mergeCell ref="D276:E276"/>
    <mergeCell ref="F276:G276"/>
    <mergeCell ref="H276:J276"/>
    <mergeCell ref="D277:E277"/>
    <mergeCell ref="F277:G277"/>
    <mergeCell ref="H277:J277"/>
    <mergeCell ref="D274:E274"/>
    <mergeCell ref="F274:G274"/>
    <mergeCell ref="H274:J274"/>
    <mergeCell ref="D275:E275"/>
    <mergeCell ref="F275:G275"/>
    <mergeCell ref="H275:J275"/>
    <mergeCell ref="D272:E272"/>
    <mergeCell ref="F272:G272"/>
    <mergeCell ref="H272:J272"/>
    <mergeCell ref="D273:E273"/>
    <mergeCell ref="F273:G273"/>
    <mergeCell ref="H273:J273"/>
    <mergeCell ref="D270:E270"/>
    <mergeCell ref="F270:G270"/>
    <mergeCell ref="H270:J270"/>
    <mergeCell ref="D271:E271"/>
    <mergeCell ref="F271:G271"/>
    <mergeCell ref="H271:J271"/>
    <mergeCell ref="D265:J265"/>
    <mergeCell ref="A266:A267"/>
    <mergeCell ref="B266:J267"/>
    <mergeCell ref="A269:J269"/>
    <mergeCell ref="D263:E263"/>
    <mergeCell ref="F263:G263"/>
    <mergeCell ref="H263:J263"/>
    <mergeCell ref="D264:E264"/>
    <mergeCell ref="F264:G264"/>
    <mergeCell ref="H264:J264"/>
    <mergeCell ref="D261:E261"/>
    <mergeCell ref="F261:G261"/>
    <mergeCell ref="H261:J261"/>
    <mergeCell ref="D262:E262"/>
    <mergeCell ref="F262:G262"/>
    <mergeCell ref="H262:J262"/>
    <mergeCell ref="D259:E259"/>
    <mergeCell ref="F259:G259"/>
    <mergeCell ref="H259:J259"/>
    <mergeCell ref="D260:E260"/>
    <mergeCell ref="F260:G260"/>
    <mergeCell ref="H260:J260"/>
    <mergeCell ref="D257:E257"/>
    <mergeCell ref="F257:G257"/>
    <mergeCell ref="H257:J257"/>
    <mergeCell ref="D258:E258"/>
    <mergeCell ref="F258:G258"/>
    <mergeCell ref="H258:J258"/>
    <mergeCell ref="D255:E255"/>
    <mergeCell ref="F255:G255"/>
    <mergeCell ref="H255:J255"/>
    <mergeCell ref="D256:E256"/>
    <mergeCell ref="F256:G256"/>
    <mergeCell ref="H256:J256"/>
    <mergeCell ref="A250:A251"/>
    <mergeCell ref="B250:J251"/>
    <mergeCell ref="A253:J253"/>
    <mergeCell ref="D254:E254"/>
    <mergeCell ref="F254:G254"/>
    <mergeCell ref="H254:J254"/>
    <mergeCell ref="A248:B248"/>
    <mergeCell ref="C248:E248"/>
    <mergeCell ref="F248:H248"/>
    <mergeCell ref="A249:B249"/>
    <mergeCell ref="C249:E249"/>
    <mergeCell ref="F249:H249"/>
    <mergeCell ref="A246:B246"/>
    <mergeCell ref="C246:E246"/>
    <mergeCell ref="F246:H246"/>
    <mergeCell ref="A247:B247"/>
    <mergeCell ref="C247:E247"/>
    <mergeCell ref="F247:H247"/>
    <mergeCell ref="A244:B244"/>
    <mergeCell ref="C244:E244"/>
    <mergeCell ref="F244:H244"/>
    <mergeCell ref="A245:B245"/>
    <mergeCell ref="C245:E245"/>
    <mergeCell ref="F245:H245"/>
    <mergeCell ref="A242:B242"/>
    <mergeCell ref="C242:E242"/>
    <mergeCell ref="F242:H242"/>
    <mergeCell ref="A243:B243"/>
    <mergeCell ref="C243:E243"/>
    <mergeCell ref="F243:H243"/>
    <mergeCell ref="A240:B240"/>
    <mergeCell ref="C240:E240"/>
    <mergeCell ref="F240:H240"/>
    <mergeCell ref="A241:B241"/>
    <mergeCell ref="C241:E241"/>
    <mergeCell ref="F241:H241"/>
    <mergeCell ref="A235:A236"/>
    <mergeCell ref="B235:J236"/>
    <mergeCell ref="A238:J238"/>
    <mergeCell ref="A239:B239"/>
    <mergeCell ref="C239:E239"/>
    <mergeCell ref="F239:H239"/>
    <mergeCell ref="C233:F233"/>
    <mergeCell ref="G233:I233"/>
    <mergeCell ref="C234:F234"/>
    <mergeCell ref="G234:I234"/>
    <mergeCell ref="C231:F231"/>
    <mergeCell ref="G231:I231"/>
    <mergeCell ref="C232:F232"/>
    <mergeCell ref="G232:I232"/>
    <mergeCell ref="C229:F229"/>
    <mergeCell ref="G229:I229"/>
    <mergeCell ref="C230:F230"/>
    <mergeCell ref="G230:I230"/>
    <mergeCell ref="C227:F227"/>
    <mergeCell ref="G227:I227"/>
    <mergeCell ref="C228:F228"/>
    <mergeCell ref="G228:I228"/>
    <mergeCell ref="C225:F225"/>
    <mergeCell ref="G225:I225"/>
    <mergeCell ref="C226:F226"/>
    <mergeCell ref="G226:I226"/>
    <mergeCell ref="A220:A221"/>
    <mergeCell ref="B220:J221"/>
    <mergeCell ref="A223:J223"/>
    <mergeCell ref="C224:F224"/>
    <mergeCell ref="G224:I224"/>
    <mergeCell ref="B218:C218"/>
    <mergeCell ref="F218:G218"/>
    <mergeCell ref="H218:J218"/>
    <mergeCell ref="B219:C219"/>
    <mergeCell ref="F219:G219"/>
    <mergeCell ref="H219:J219"/>
    <mergeCell ref="B216:C216"/>
    <mergeCell ref="F216:G216"/>
    <mergeCell ref="H216:J216"/>
    <mergeCell ref="B217:C217"/>
    <mergeCell ref="F217:G217"/>
    <mergeCell ref="H217:J217"/>
    <mergeCell ref="B214:C214"/>
    <mergeCell ref="F214:G214"/>
    <mergeCell ref="H214:J214"/>
    <mergeCell ref="B215:C215"/>
    <mergeCell ref="F215:G215"/>
    <mergeCell ref="H215:J215"/>
    <mergeCell ref="B212:C212"/>
    <mergeCell ref="F212:G212"/>
    <mergeCell ref="H212:J212"/>
    <mergeCell ref="B213:C213"/>
    <mergeCell ref="F213:G213"/>
    <mergeCell ref="H213:J213"/>
    <mergeCell ref="B210:C210"/>
    <mergeCell ref="F210:G210"/>
    <mergeCell ref="H210:J210"/>
    <mergeCell ref="B211:C211"/>
    <mergeCell ref="F211:G211"/>
    <mergeCell ref="H211:J211"/>
    <mergeCell ref="A205:A206"/>
    <mergeCell ref="B205:J206"/>
    <mergeCell ref="A208:J208"/>
    <mergeCell ref="B209:C209"/>
    <mergeCell ref="F209:G209"/>
    <mergeCell ref="H209:J209"/>
    <mergeCell ref="D203:E203"/>
    <mergeCell ref="G203:J203"/>
    <mergeCell ref="D204:E204"/>
    <mergeCell ref="F204:J204"/>
    <mergeCell ref="D201:E201"/>
    <mergeCell ref="G201:J201"/>
    <mergeCell ref="D202:E202"/>
    <mergeCell ref="G202:J202"/>
    <mergeCell ref="D199:E199"/>
    <mergeCell ref="G199:J199"/>
    <mergeCell ref="D200:E200"/>
    <mergeCell ref="G200:J200"/>
    <mergeCell ref="D197:E197"/>
    <mergeCell ref="G197:J197"/>
    <mergeCell ref="D198:E198"/>
    <mergeCell ref="G198:J198"/>
    <mergeCell ref="D195:E195"/>
    <mergeCell ref="G195:J195"/>
    <mergeCell ref="D196:E196"/>
    <mergeCell ref="G196:J196"/>
    <mergeCell ref="A192:J192"/>
    <mergeCell ref="D193:E193"/>
    <mergeCell ref="G193:J193"/>
    <mergeCell ref="D194:E194"/>
    <mergeCell ref="G194:J194"/>
    <mergeCell ref="D188:E188"/>
    <mergeCell ref="F188:J188"/>
    <mergeCell ref="A189:A190"/>
    <mergeCell ref="B189:J190"/>
    <mergeCell ref="D186:E186"/>
    <mergeCell ref="G186:J186"/>
    <mergeCell ref="D187:E187"/>
    <mergeCell ref="G187:J187"/>
    <mergeCell ref="D184:E184"/>
    <mergeCell ref="G184:J184"/>
    <mergeCell ref="D185:E185"/>
    <mergeCell ref="G185:J185"/>
    <mergeCell ref="D182:E182"/>
    <mergeCell ref="G182:J182"/>
    <mergeCell ref="D183:E183"/>
    <mergeCell ref="G183:J183"/>
    <mergeCell ref="D180:E180"/>
    <mergeCell ref="G180:J180"/>
    <mergeCell ref="D181:E181"/>
    <mergeCell ref="G181:J181"/>
    <mergeCell ref="D178:E178"/>
    <mergeCell ref="G178:J178"/>
    <mergeCell ref="D179:E179"/>
    <mergeCell ref="G179:J179"/>
    <mergeCell ref="A173:A174"/>
    <mergeCell ref="B173:J174"/>
    <mergeCell ref="A176:J176"/>
    <mergeCell ref="D177:E177"/>
    <mergeCell ref="G177:J177"/>
    <mergeCell ref="A171:B171"/>
    <mergeCell ref="G171:J171"/>
    <mergeCell ref="A172:B172"/>
    <mergeCell ref="F172:J172"/>
    <mergeCell ref="A169:B169"/>
    <mergeCell ref="G169:J169"/>
    <mergeCell ref="A170:B170"/>
    <mergeCell ref="G170:J170"/>
    <mergeCell ref="A167:B167"/>
    <mergeCell ref="G167:J167"/>
    <mergeCell ref="A168:B168"/>
    <mergeCell ref="G168:J168"/>
    <mergeCell ref="A165:B165"/>
    <mergeCell ref="G165:J165"/>
    <mergeCell ref="A166:B166"/>
    <mergeCell ref="G166:J166"/>
    <mergeCell ref="A163:B163"/>
    <mergeCell ref="G163:J163"/>
    <mergeCell ref="A164:B164"/>
    <mergeCell ref="G164:J164"/>
    <mergeCell ref="A160:J160"/>
    <mergeCell ref="A161:B161"/>
    <mergeCell ref="G161:J161"/>
    <mergeCell ref="A162:B162"/>
    <mergeCell ref="G162:J162"/>
    <mergeCell ref="B157:C157"/>
    <mergeCell ref="D157:J157"/>
    <mergeCell ref="B158:C158"/>
    <mergeCell ref="D158:J158"/>
    <mergeCell ref="B155:C155"/>
    <mergeCell ref="D155:J155"/>
    <mergeCell ref="B156:C156"/>
    <mergeCell ref="D156:J156"/>
    <mergeCell ref="B153:C153"/>
    <mergeCell ref="D153:J153"/>
    <mergeCell ref="B154:C154"/>
    <mergeCell ref="D154:J154"/>
    <mergeCell ref="A150:J150"/>
    <mergeCell ref="B151:C151"/>
    <mergeCell ref="D151:J151"/>
    <mergeCell ref="B152:C152"/>
    <mergeCell ref="D152:J152"/>
    <mergeCell ref="B147:C147"/>
    <mergeCell ref="D147:E147"/>
    <mergeCell ref="G147:J147"/>
    <mergeCell ref="B148:C148"/>
    <mergeCell ref="D148:E148"/>
    <mergeCell ref="G148:J148"/>
    <mergeCell ref="B145:C145"/>
    <mergeCell ref="D145:E145"/>
    <mergeCell ref="G145:J145"/>
    <mergeCell ref="B146:C146"/>
    <mergeCell ref="D146:E146"/>
    <mergeCell ref="G146:J146"/>
    <mergeCell ref="B143:C143"/>
    <mergeCell ref="D143:E143"/>
    <mergeCell ref="G143:J143"/>
    <mergeCell ref="B144:C144"/>
    <mergeCell ref="D144:E144"/>
    <mergeCell ref="G144:J144"/>
    <mergeCell ref="B141:C141"/>
    <mergeCell ref="D141:E141"/>
    <mergeCell ref="G141:J141"/>
    <mergeCell ref="B142:C142"/>
    <mergeCell ref="D142:E142"/>
    <mergeCell ref="G142:J142"/>
    <mergeCell ref="B138:C138"/>
    <mergeCell ref="D138:E138"/>
    <mergeCell ref="F138:J138"/>
    <mergeCell ref="A140:J140"/>
    <mergeCell ref="B136:C136"/>
    <mergeCell ref="D136:E136"/>
    <mergeCell ref="F136:J136"/>
    <mergeCell ref="B137:C137"/>
    <mergeCell ref="D137:E137"/>
    <mergeCell ref="F137:J137"/>
    <mergeCell ref="B134:C134"/>
    <mergeCell ref="D134:E134"/>
    <mergeCell ref="F134:J134"/>
    <mergeCell ref="B135:C135"/>
    <mergeCell ref="D135:E135"/>
    <mergeCell ref="F135:J135"/>
    <mergeCell ref="B132:C132"/>
    <mergeCell ref="D132:E132"/>
    <mergeCell ref="F132:J132"/>
    <mergeCell ref="B133:C133"/>
    <mergeCell ref="D133:E133"/>
    <mergeCell ref="F133:J133"/>
    <mergeCell ref="A130:J130"/>
    <mergeCell ref="B131:C131"/>
    <mergeCell ref="D131:E131"/>
    <mergeCell ref="F131:J131"/>
    <mergeCell ref="B127:C127"/>
    <mergeCell ref="D127:E127"/>
    <mergeCell ref="H127:J127"/>
    <mergeCell ref="B128:C128"/>
    <mergeCell ref="D128:E128"/>
    <mergeCell ref="H128:J128"/>
    <mergeCell ref="B125:C125"/>
    <mergeCell ref="D125:E125"/>
    <mergeCell ref="H125:J125"/>
    <mergeCell ref="B126:C126"/>
    <mergeCell ref="D126:E126"/>
    <mergeCell ref="H126:J126"/>
    <mergeCell ref="B123:C123"/>
    <mergeCell ref="D123:E123"/>
    <mergeCell ref="H123:J123"/>
    <mergeCell ref="B124:C124"/>
    <mergeCell ref="D124:E124"/>
    <mergeCell ref="H124:J124"/>
    <mergeCell ref="B121:C121"/>
    <mergeCell ref="D121:E121"/>
    <mergeCell ref="H121:J121"/>
    <mergeCell ref="B122:C122"/>
    <mergeCell ref="D122:E122"/>
    <mergeCell ref="H122:J122"/>
    <mergeCell ref="B119:C119"/>
    <mergeCell ref="D119:E119"/>
    <mergeCell ref="H119:J119"/>
    <mergeCell ref="B120:C120"/>
    <mergeCell ref="D120:E120"/>
    <mergeCell ref="H120:J120"/>
    <mergeCell ref="A117:J117"/>
    <mergeCell ref="B118:C118"/>
    <mergeCell ref="D118:E118"/>
    <mergeCell ref="H118:J118"/>
    <mergeCell ref="A114:C114"/>
    <mergeCell ref="D114:G114"/>
    <mergeCell ref="H114:J114"/>
    <mergeCell ref="A115:C115"/>
    <mergeCell ref="D115:G115"/>
    <mergeCell ref="H115:J115"/>
    <mergeCell ref="A112:C112"/>
    <mergeCell ref="D112:G112"/>
    <mergeCell ref="H112:J112"/>
    <mergeCell ref="A113:C113"/>
    <mergeCell ref="D113:G113"/>
    <mergeCell ref="H113:J113"/>
    <mergeCell ref="A110:C110"/>
    <mergeCell ref="D110:G110"/>
    <mergeCell ref="H110:J110"/>
    <mergeCell ref="A111:C111"/>
    <mergeCell ref="D111:G111"/>
    <mergeCell ref="H111:J111"/>
    <mergeCell ref="A108:C108"/>
    <mergeCell ref="D108:G108"/>
    <mergeCell ref="H108:J108"/>
    <mergeCell ref="A109:C109"/>
    <mergeCell ref="D109:G109"/>
    <mergeCell ref="H109:J109"/>
    <mergeCell ref="A106:C106"/>
    <mergeCell ref="D106:G106"/>
    <mergeCell ref="H106:J106"/>
    <mergeCell ref="A107:C107"/>
    <mergeCell ref="D107:G107"/>
    <mergeCell ref="H107:J107"/>
    <mergeCell ref="A102:B102"/>
    <mergeCell ref="C102:J102"/>
    <mergeCell ref="A104:J104"/>
    <mergeCell ref="A105:C105"/>
    <mergeCell ref="D105:G105"/>
    <mergeCell ref="H105:J105"/>
    <mergeCell ref="A100:B100"/>
    <mergeCell ref="C100:J100"/>
    <mergeCell ref="A101:B101"/>
    <mergeCell ref="C101:J101"/>
    <mergeCell ref="A98:B98"/>
    <mergeCell ref="C98:J98"/>
    <mergeCell ref="A99:B99"/>
    <mergeCell ref="C99:J99"/>
    <mergeCell ref="A96:B96"/>
    <mergeCell ref="C96:J96"/>
    <mergeCell ref="A97:B97"/>
    <mergeCell ref="C97:J97"/>
    <mergeCell ref="A94:B94"/>
    <mergeCell ref="C94:J94"/>
    <mergeCell ref="A95:B95"/>
    <mergeCell ref="C95:J95"/>
    <mergeCell ref="A91:J91"/>
    <mergeCell ref="A92:B92"/>
    <mergeCell ref="C92:J92"/>
    <mergeCell ref="A93:B93"/>
    <mergeCell ref="C93:J93"/>
    <mergeCell ref="A86:J86"/>
    <mergeCell ref="A87:J87"/>
    <mergeCell ref="A88:J88"/>
    <mergeCell ref="A89:J89"/>
    <mergeCell ref="A82:J82"/>
    <mergeCell ref="A83:J83"/>
    <mergeCell ref="A84:J84"/>
    <mergeCell ref="A85:J85"/>
    <mergeCell ref="A78:J78"/>
    <mergeCell ref="A79:J79"/>
    <mergeCell ref="A80:J80"/>
    <mergeCell ref="A81:J81"/>
    <mergeCell ref="A74:J74"/>
    <mergeCell ref="A75:J75"/>
    <mergeCell ref="A76:J76"/>
    <mergeCell ref="A77:J77"/>
    <mergeCell ref="A68:E68"/>
    <mergeCell ref="A69:G69"/>
    <mergeCell ref="A70:G70"/>
    <mergeCell ref="A73:J73"/>
    <mergeCell ref="A64:E64"/>
    <mergeCell ref="A65:E65"/>
    <mergeCell ref="A66:E66"/>
    <mergeCell ref="A67:E67"/>
    <mergeCell ref="A60:E60"/>
    <mergeCell ref="A61:E61"/>
    <mergeCell ref="A62:E62"/>
    <mergeCell ref="A63:E63"/>
    <mergeCell ref="A56:E56"/>
    <mergeCell ref="A57:E57"/>
    <mergeCell ref="A58:E58"/>
    <mergeCell ref="A59:E59"/>
    <mergeCell ref="A52:E52"/>
    <mergeCell ref="A53:E53"/>
    <mergeCell ref="A54:E54"/>
    <mergeCell ref="A55:E55"/>
    <mergeCell ref="A48:E48"/>
    <mergeCell ref="A49:E49"/>
    <mergeCell ref="A50:E50"/>
    <mergeCell ref="A51:E51"/>
    <mergeCell ref="A44:E44"/>
    <mergeCell ref="A45:E45"/>
    <mergeCell ref="A46:E46"/>
    <mergeCell ref="A47:E47"/>
    <mergeCell ref="A40:E40"/>
    <mergeCell ref="A41:E41"/>
    <mergeCell ref="A42:E42"/>
    <mergeCell ref="A43:E43"/>
    <mergeCell ref="A36:B36"/>
    <mergeCell ref="E36:G36"/>
    <mergeCell ref="A37:B37"/>
    <mergeCell ref="A38:B38"/>
    <mergeCell ref="C38:D38"/>
    <mergeCell ref="A34:B34"/>
    <mergeCell ref="E34:G34"/>
    <mergeCell ref="A35:B35"/>
    <mergeCell ref="E35:G35"/>
    <mergeCell ref="A32:B32"/>
    <mergeCell ref="E32:G32"/>
    <mergeCell ref="A33:B33"/>
    <mergeCell ref="E33:G33"/>
    <mergeCell ref="A22:D22"/>
    <mergeCell ref="A23:B23"/>
    <mergeCell ref="A31:B31"/>
    <mergeCell ref="A3:D3"/>
    <mergeCell ref="F3:J3"/>
    <mergeCell ref="A4:B4"/>
    <mergeCell ref="A20:B20"/>
    <mergeCell ref="A340:E341"/>
    <mergeCell ref="A2:B2"/>
    <mergeCell ref="C2:F2"/>
    <mergeCell ref="G2:H2"/>
    <mergeCell ref="I2:J2"/>
    <mergeCell ref="A1:B1"/>
    <mergeCell ref="C1:F1"/>
    <mergeCell ref="G1:H1"/>
    <mergeCell ref="I1:J1"/>
    <mergeCell ref="A21:B21"/>
    <mergeCell ref="A310:E311"/>
    <mergeCell ref="F310:H311"/>
    <mergeCell ref="A320:E321"/>
    <mergeCell ref="F320:H321"/>
    <mergeCell ref="A330:E331"/>
    <mergeCell ref="F330:H331"/>
    <mergeCell ref="A313:B313"/>
    <mergeCell ref="F313:J313"/>
    <mergeCell ref="A316:B316"/>
    <mergeCell ref="F316:J316"/>
    <mergeCell ref="F342:J342"/>
    <mergeCell ref="A343:B343"/>
    <mergeCell ref="F343:J343"/>
    <mergeCell ref="A344:B344"/>
    <mergeCell ref="F344:J344"/>
    <mergeCell ref="A345:B345"/>
    <mergeCell ref="F345:J345"/>
  </mergeCells>
  <conditionalFormatting sqref="D36 H37:I38 I306 J38">
    <cfRule type="cellIs" priority="1" dxfId="0" operator="lessThan" stopIfTrue="1">
      <formula>-0.01</formula>
    </cfRule>
  </conditionalFormatting>
  <conditionalFormatting sqref="H5:H30">
    <cfRule type="cellIs" priority="2" dxfId="6" operator="equal" stopIfTrue="1">
      <formula>0</formula>
    </cfRule>
  </conditionalFormatting>
  <conditionalFormatting sqref="E29 I33">
    <cfRule type="cellIs" priority="3" dxfId="5" operator="equal" stopIfTrue="1">
      <formula>0</formula>
    </cfRule>
  </conditionalFormatting>
  <conditionalFormatting sqref="C32:D32 C35">
    <cfRule type="cellIs" priority="4" dxfId="1" operator="lessThan" stopIfTrue="1">
      <formula>0</formula>
    </cfRule>
  </conditionalFormatting>
  <conditionalFormatting sqref="I25">
    <cfRule type="cellIs" priority="5" dxfId="0" operator="lessThan" stopIfTrue="1">
      <formula>0</formula>
    </cfRule>
    <cfRule type="cellIs" priority="6" dxfId="2" operator="equal" stopIfTrue="1">
      <formula>0</formula>
    </cfRule>
  </conditionalFormatting>
  <conditionalFormatting sqref="L211">
    <cfRule type="cellIs" priority="7" dxfId="1" operator="notEqual" stopIfTrue="1">
      <formula>0</formula>
    </cfRule>
  </conditionalFormatting>
  <conditionalFormatting sqref="L226 L241">
    <cfRule type="cellIs" priority="8" dxfId="0" operator="notEqual" stopIfTrue="1">
      <formula>0</formula>
    </cfRule>
  </conditionalFormatting>
  <printOptions gridLines="1" horizontalCentered="1"/>
  <pageMargins left="0.25" right="0.25" top="0.25" bottom="0.5" header="0.5118055555555555" footer="0.511805555555555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Jane Brunt</cp:lastModifiedBy>
  <cp:lastPrinted>2014-03-12T15:38:42Z</cp:lastPrinted>
  <dcterms:modified xsi:type="dcterms:W3CDTF">2024-04-29T12:10:38Z</dcterms:modified>
  <cp:category/>
  <cp:version/>
  <cp:contentType/>
  <cp:contentStatus/>
</cp:coreProperties>
</file>